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шения о бюджете\Бюджет 2021-23\Решение о бюджете\Решение о бюджете  2021-23\утвержденный\"/>
    </mc:Choice>
  </mc:AlternateContent>
  <xr:revisionPtr revIDLastSave="0" documentId="13_ncr:1_{D1A697D2-80C8-409C-A8FE-BABA5BF54BE3}" xr6:coauthVersionLast="45" xr6:coauthVersionMax="45" xr10:uidLastSave="{00000000-0000-0000-0000-000000000000}"/>
  <bookViews>
    <workbookView xWindow="-120" yWindow="-120" windowWidth="29040" windowHeight="15525" tabRatio="969" activeTab="4" xr2:uid="{00000000-000D-0000-FFFF-FFFF00000000}"/>
  </bookViews>
  <sheets>
    <sheet name="Приложение 1" sheetId="1" r:id="rId1"/>
    <sheet name="Приложение 2" sheetId="22" r:id="rId2"/>
    <sheet name="Приложение 3" sheetId="3" r:id="rId3"/>
    <sheet name="Приложение 4" sheetId="23" r:id="rId4"/>
    <sheet name="Приложение 5" sheetId="5" r:id="rId5"/>
    <sheet name="Приложение 6" sheetId="24" r:id="rId6"/>
    <sheet name="Приложение 7" sheetId="7" r:id="rId7"/>
    <sheet name="Приложение 8" sheetId="25" r:id="rId8"/>
    <sheet name="Приложение 9" sheetId="9" r:id="rId9"/>
    <sheet name="Приложение 10" sheetId="26" r:id="rId10"/>
    <sheet name="Приложение 11" sheetId="17" r:id="rId11"/>
    <sheet name="Приложение 12" sheetId="27" r:id="rId12"/>
    <sheet name="Приложение 15" sheetId="15" r:id="rId13"/>
    <sheet name="Приложение 16" sheetId="19" r:id="rId14"/>
    <sheet name="Приложение 17" sheetId="29" r:id="rId15"/>
    <sheet name="Приложение 18" sheetId="21" r:id="rId16"/>
    <sheet name="Приложение 19" sheetId="30" r:id="rId17"/>
  </sheets>
  <definedNames>
    <definedName name="_xlnm._FilterDatabase" localSheetId="9" hidden="1">'Приложение 10'!$A$9:$M$9</definedName>
    <definedName name="_xlnm._FilterDatabase" localSheetId="2" hidden="1">'Приложение 3'!$A$7:$J$218</definedName>
    <definedName name="_xlnm._FilterDatabase" localSheetId="3" hidden="1">'Приложение 4'!$A$8:$J$216</definedName>
    <definedName name="_xlnm._FilterDatabase" localSheetId="4" hidden="1">'Приложение 5'!$A$7:$G$159</definedName>
    <definedName name="_xlnm._FilterDatabase" localSheetId="5" hidden="1">'Приложение 6'!$A$7:$H$157</definedName>
    <definedName name="_xlnm._FilterDatabase" localSheetId="8" hidden="1">'Приложение 9'!$A$9:$K$116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30" l="1"/>
  <c r="B13" i="30"/>
  <c r="B13" i="21"/>
  <c r="C13" i="15"/>
  <c r="L96" i="26"/>
  <c r="J96" i="26"/>
  <c r="L68" i="26"/>
  <c r="J68" i="26"/>
  <c r="E33" i="25"/>
  <c r="D33" i="25"/>
  <c r="E27" i="25"/>
  <c r="D27" i="25"/>
  <c r="J183" i="23"/>
  <c r="H147" i="24"/>
  <c r="G147" i="24"/>
  <c r="H19" i="24"/>
  <c r="G19" i="24"/>
  <c r="I183" i="23"/>
  <c r="J123" i="23"/>
  <c r="I123" i="23"/>
  <c r="M113" i="26" l="1"/>
  <c r="K113" i="26"/>
  <c r="M103" i="26"/>
  <c r="M102" i="26"/>
  <c r="M101" i="26"/>
  <c r="K103" i="26"/>
  <c r="K102" i="26" s="1"/>
  <c r="K101" i="26" s="1"/>
  <c r="L64" i="26"/>
  <c r="L63" i="26" s="1"/>
  <c r="J64" i="26"/>
  <c r="J63" i="26" s="1"/>
  <c r="L33" i="26"/>
  <c r="J33" i="26"/>
  <c r="K116" i="9"/>
  <c r="K106" i="9"/>
  <c r="K105" i="9" s="1"/>
  <c r="K104" i="9" s="1"/>
  <c r="J34" i="9"/>
  <c r="J43" i="9"/>
  <c r="J105" i="9"/>
  <c r="J61" i="9"/>
  <c r="J41" i="9"/>
  <c r="J29" i="9"/>
  <c r="J28" i="9" s="1"/>
  <c r="E24" i="25"/>
  <c r="D24" i="25"/>
  <c r="D12" i="7"/>
  <c r="H152" i="24"/>
  <c r="G152" i="24"/>
  <c r="H149" i="24"/>
  <c r="H148" i="24" s="1"/>
  <c r="G149" i="24"/>
  <c r="G148" i="24" s="1"/>
  <c r="H124" i="24"/>
  <c r="H123" i="24" s="1"/>
  <c r="H122" i="24" s="1"/>
  <c r="G124" i="24"/>
  <c r="G123" i="24" s="1"/>
  <c r="G122" i="24" s="1"/>
  <c r="G145" i="5"/>
  <c r="G144" i="5" s="1"/>
  <c r="G121" i="5"/>
  <c r="G120" i="5" s="1"/>
  <c r="G116" i="5"/>
  <c r="G115" i="5" s="1"/>
  <c r="G114" i="5" s="1"/>
  <c r="G107" i="5"/>
  <c r="G106" i="5" s="1"/>
  <c r="G23" i="5"/>
  <c r="G25" i="5"/>
  <c r="G27" i="5"/>
  <c r="G30" i="5"/>
  <c r="G29" i="5" s="1"/>
  <c r="J116" i="23"/>
  <c r="J115" i="23" s="1"/>
  <c r="J114" i="23" s="1"/>
  <c r="J113" i="23" s="1"/>
  <c r="I116" i="23"/>
  <c r="I115" i="23" s="1"/>
  <c r="I114" i="23" s="1"/>
  <c r="I113" i="23" s="1"/>
  <c r="I104" i="23"/>
  <c r="J104" i="23"/>
  <c r="J56" i="23"/>
  <c r="J55" i="23" s="1"/>
  <c r="J54" i="23" s="1"/>
  <c r="I56" i="23"/>
  <c r="I55" i="23" s="1"/>
  <c r="I54" i="23" s="1"/>
  <c r="I109" i="3"/>
  <c r="I108" i="3" s="1"/>
  <c r="I76" i="3"/>
  <c r="I75" i="3" s="1"/>
  <c r="I74" i="3" s="1"/>
  <c r="I72" i="3"/>
  <c r="I71" i="3" s="1"/>
  <c r="I70" i="3" s="1"/>
  <c r="I46" i="3"/>
  <c r="I45" i="3" s="1"/>
  <c r="I44" i="3" s="1"/>
  <c r="I43" i="3" s="1"/>
  <c r="I42" i="3" s="1"/>
  <c r="D14" i="22"/>
  <c r="C14" i="22"/>
  <c r="C13" i="1"/>
  <c r="H14" i="24" l="1"/>
  <c r="H13" i="24" s="1"/>
  <c r="G14" i="24"/>
  <c r="G13" i="24" s="1"/>
  <c r="G14" i="5"/>
  <c r="G13" i="5" s="1"/>
  <c r="C9" i="30" l="1"/>
  <c r="B9" i="30"/>
  <c r="B9" i="21"/>
  <c r="L103" i="26"/>
  <c r="L102" i="26" s="1"/>
  <c r="L101" i="26" s="1"/>
  <c r="L107" i="26"/>
  <c r="L106" i="26" s="1"/>
  <c r="L105" i="26" s="1"/>
  <c r="J107" i="26"/>
  <c r="J106" i="26" s="1"/>
  <c r="J105" i="26" s="1"/>
  <c r="J103" i="26"/>
  <c r="J90" i="26"/>
  <c r="L86" i="26"/>
  <c r="J86" i="26"/>
  <c r="L75" i="26"/>
  <c r="L74" i="26" s="1"/>
  <c r="J75" i="26"/>
  <c r="J74" i="26" s="1"/>
  <c r="L61" i="26"/>
  <c r="J61" i="26"/>
  <c r="J106" i="9"/>
  <c r="J69" i="9"/>
  <c r="E36" i="25"/>
  <c r="D36" i="25"/>
  <c r="D38" i="25"/>
  <c r="E38" i="25"/>
  <c r="E34" i="25"/>
  <c r="D34" i="25"/>
  <c r="D35" i="7"/>
  <c r="H102" i="24"/>
  <c r="H101" i="24" s="1"/>
  <c r="H100" i="24" s="1"/>
  <c r="G102" i="24"/>
  <c r="G101" i="24" s="1"/>
  <c r="G100" i="24" s="1"/>
  <c r="H83" i="24"/>
  <c r="H82" i="24" s="1"/>
  <c r="H81" i="24" s="1"/>
  <c r="G83" i="24"/>
  <c r="G82" i="24" s="1"/>
  <c r="G81" i="24" s="1"/>
  <c r="H73" i="24"/>
  <c r="H72" i="24" s="1"/>
  <c r="G73" i="24"/>
  <c r="G72" i="24" s="1"/>
  <c r="H65" i="24"/>
  <c r="H64" i="24" s="1"/>
  <c r="H63" i="24" s="1"/>
  <c r="H62" i="24" s="1"/>
  <c r="G65" i="24"/>
  <c r="G64" i="24" s="1"/>
  <c r="G63" i="24" s="1"/>
  <c r="G62" i="24" s="1"/>
  <c r="H49" i="24"/>
  <c r="G49" i="24"/>
  <c r="H47" i="24"/>
  <c r="G47" i="24"/>
  <c r="H38" i="24"/>
  <c r="G38" i="24"/>
  <c r="H36" i="24"/>
  <c r="G36" i="24"/>
  <c r="G157" i="5"/>
  <c r="G156" i="5" s="1"/>
  <c r="G62" i="5"/>
  <c r="G61" i="5" s="1"/>
  <c r="G59" i="5"/>
  <c r="G38" i="5"/>
  <c r="G36" i="5"/>
  <c r="G34" i="5"/>
  <c r="J207" i="23"/>
  <c r="J206" i="23" s="1"/>
  <c r="J205" i="23" s="1"/>
  <c r="J204" i="23" s="1"/>
  <c r="J203" i="23" s="1"/>
  <c r="J202" i="23" s="1"/>
  <c r="I207" i="23"/>
  <c r="I206" i="23" s="1"/>
  <c r="I205" i="23" s="1"/>
  <c r="I204" i="23" s="1"/>
  <c r="I203" i="23" s="1"/>
  <c r="I202" i="23" s="1"/>
  <c r="J200" i="23"/>
  <c r="J199" i="23" s="1"/>
  <c r="J198" i="23" s="1"/>
  <c r="J197" i="23" s="1"/>
  <c r="J196" i="23" s="1"/>
  <c r="I200" i="23"/>
  <c r="I199" i="23" s="1"/>
  <c r="I198" i="23" s="1"/>
  <c r="I197" i="23" s="1"/>
  <c r="I196" i="23" s="1"/>
  <c r="I172" i="23"/>
  <c r="I171" i="23" s="1"/>
  <c r="I170" i="23" s="1"/>
  <c r="I169" i="23" s="1"/>
  <c r="J162" i="23"/>
  <c r="J161" i="23" s="1"/>
  <c r="J160" i="23" s="1"/>
  <c r="I162" i="23"/>
  <c r="I161" i="23" s="1"/>
  <c r="I160" i="23" s="1"/>
  <c r="J137" i="23"/>
  <c r="J136" i="23" s="1"/>
  <c r="J135" i="23" s="1"/>
  <c r="J134" i="23" s="1"/>
  <c r="I137" i="23"/>
  <c r="I136" i="23" s="1"/>
  <c r="I135" i="23" s="1"/>
  <c r="I134" i="23" s="1"/>
  <c r="I202" i="3"/>
  <c r="I201" i="3" s="1"/>
  <c r="I200" i="3" s="1"/>
  <c r="I199" i="3" s="1"/>
  <c r="I198" i="3" s="1"/>
  <c r="D37" i="22"/>
  <c r="D33" i="22"/>
  <c r="D31" i="22"/>
  <c r="D27" i="22"/>
  <c r="D25" i="22"/>
  <c r="D19" i="22"/>
  <c r="D10" i="22"/>
  <c r="D9" i="22" s="1"/>
  <c r="C37" i="22"/>
  <c r="C33" i="22"/>
  <c r="C31" i="22"/>
  <c r="C27" i="22"/>
  <c r="C25" i="22"/>
  <c r="C19" i="22"/>
  <c r="C10" i="22"/>
  <c r="C9" i="22" s="1"/>
  <c r="C32" i="1"/>
  <c r="D8" i="22" l="1"/>
  <c r="C8" i="22"/>
  <c r="J104" i="9"/>
  <c r="C30" i="22"/>
  <c r="J102" i="26"/>
  <c r="J101" i="26" s="1"/>
  <c r="I197" i="3"/>
  <c r="J195" i="23"/>
  <c r="I195" i="23"/>
  <c r="D30" i="22"/>
  <c r="C18" i="1"/>
  <c r="C39" i="22" l="1"/>
  <c r="D39" i="22"/>
  <c r="J82" i="9" l="1"/>
  <c r="C7" i="30" l="1"/>
  <c r="B7" i="30"/>
  <c r="B7" i="21"/>
  <c r="B16" i="30" l="1"/>
  <c r="L35" i="26"/>
  <c r="J35" i="26"/>
  <c r="L111" i="26"/>
  <c r="L110" i="26" s="1"/>
  <c r="L109" i="26" s="1"/>
  <c r="L99" i="26"/>
  <c r="L97" i="26"/>
  <c r="L95" i="26"/>
  <c r="L93" i="26"/>
  <c r="L90" i="26"/>
  <c r="L88" i="26"/>
  <c r="L85" i="26" s="1"/>
  <c r="L83" i="26"/>
  <c r="L81" i="26"/>
  <c r="L79" i="26"/>
  <c r="L72" i="26"/>
  <c r="L70" i="26"/>
  <c r="L67" i="26"/>
  <c r="L66" i="26" s="1"/>
  <c r="L59" i="26"/>
  <c r="L57" i="26"/>
  <c r="L53" i="26"/>
  <c r="L51" i="26"/>
  <c r="L48" i="26"/>
  <c r="L47" i="26" s="1"/>
  <c r="M45" i="26"/>
  <c r="M44" i="26" s="1"/>
  <c r="M43" i="26" s="1"/>
  <c r="L45" i="26"/>
  <c r="L44" i="26" s="1"/>
  <c r="M41" i="26"/>
  <c r="M40" i="26" s="1"/>
  <c r="M39" i="26" s="1"/>
  <c r="L41" i="26"/>
  <c r="L40" i="26" s="1"/>
  <c r="L39" i="26" s="1"/>
  <c r="L37" i="26"/>
  <c r="L31" i="26"/>
  <c r="L27" i="26"/>
  <c r="L24" i="26"/>
  <c r="L23" i="26" s="1"/>
  <c r="L19" i="26"/>
  <c r="L18" i="26" s="1"/>
  <c r="L16" i="26"/>
  <c r="L15" i="26" s="1"/>
  <c r="L13" i="26"/>
  <c r="L12" i="26" s="1"/>
  <c r="J111" i="26"/>
  <c r="J110" i="26" s="1"/>
  <c r="J109" i="26" s="1"/>
  <c r="J99" i="26"/>
  <c r="J97" i="26"/>
  <c r="J95" i="26"/>
  <c r="J93" i="26"/>
  <c r="J88" i="26"/>
  <c r="J85" i="26" s="1"/>
  <c r="J83" i="26"/>
  <c r="J81" i="26"/>
  <c r="J79" i="26"/>
  <c r="J72" i="26"/>
  <c r="J70" i="26"/>
  <c r="J67" i="26"/>
  <c r="J66" i="26" s="1"/>
  <c r="J59" i="26"/>
  <c r="J57" i="26"/>
  <c r="J53" i="26"/>
  <c r="J51" i="26"/>
  <c r="J48" i="26"/>
  <c r="J47" i="26" s="1"/>
  <c r="K45" i="26"/>
  <c r="K44" i="26" s="1"/>
  <c r="K43" i="26" s="1"/>
  <c r="J45" i="26"/>
  <c r="J44" i="26" s="1"/>
  <c r="K41" i="26"/>
  <c r="K40" i="26" s="1"/>
  <c r="K39" i="26" s="1"/>
  <c r="J41" i="26"/>
  <c r="J40" i="26" s="1"/>
  <c r="J39" i="26" s="1"/>
  <c r="J37" i="26"/>
  <c r="J31" i="26"/>
  <c r="J27" i="26"/>
  <c r="J24" i="26"/>
  <c r="J23" i="26" s="1"/>
  <c r="J19" i="26"/>
  <c r="J18" i="26" s="1"/>
  <c r="J16" i="26"/>
  <c r="J15" i="26" s="1"/>
  <c r="J13" i="26"/>
  <c r="J12" i="26" s="1"/>
  <c r="J19" i="9"/>
  <c r="J97" i="9"/>
  <c r="J88" i="9"/>
  <c r="J75" i="9"/>
  <c r="J57" i="9"/>
  <c r="J59" i="9"/>
  <c r="J32" i="9"/>
  <c r="J16" i="9"/>
  <c r="J15" i="9" s="1"/>
  <c r="E20" i="25"/>
  <c r="D20" i="25"/>
  <c r="E12" i="25"/>
  <c r="D12" i="25"/>
  <c r="D22" i="7"/>
  <c r="H163" i="24"/>
  <c r="H162" i="24" s="1"/>
  <c r="H161" i="24" s="1"/>
  <c r="H160" i="24" s="1"/>
  <c r="G163" i="24"/>
  <c r="G162" i="24" s="1"/>
  <c r="G161" i="24" s="1"/>
  <c r="G160" i="24" s="1"/>
  <c r="H158" i="24"/>
  <c r="H157" i="24" s="1"/>
  <c r="H156" i="24" s="1"/>
  <c r="G158" i="24"/>
  <c r="G157" i="24" s="1"/>
  <c r="G156" i="24" s="1"/>
  <c r="H154" i="24"/>
  <c r="H153" i="24" s="1"/>
  <c r="G154" i="24"/>
  <c r="G153" i="24" s="1"/>
  <c r="H146" i="24"/>
  <c r="H145" i="24" s="1"/>
  <c r="H144" i="24" s="1"/>
  <c r="H143" i="24" s="1"/>
  <c r="G146" i="24"/>
  <c r="G145" i="24" s="1"/>
  <c r="G144" i="24" s="1"/>
  <c r="G143" i="24" s="1"/>
  <c r="H141" i="24"/>
  <c r="H140" i="24" s="1"/>
  <c r="H139" i="24" s="1"/>
  <c r="H138" i="24" s="1"/>
  <c r="G141" i="24"/>
  <c r="G140" i="24" s="1"/>
  <c r="G139" i="24" s="1"/>
  <c r="G138" i="24" s="1"/>
  <c r="H136" i="24"/>
  <c r="H135" i="24" s="1"/>
  <c r="H134" i="24" s="1"/>
  <c r="G136" i="24"/>
  <c r="G135" i="24" s="1"/>
  <c r="G134" i="24" s="1"/>
  <c r="H132" i="24"/>
  <c r="H131" i="24" s="1"/>
  <c r="G132" i="24"/>
  <c r="G131" i="24" s="1"/>
  <c r="H129" i="24"/>
  <c r="H128" i="24" s="1"/>
  <c r="G129" i="24"/>
  <c r="G128" i="24" s="1"/>
  <c r="H120" i="24"/>
  <c r="H119" i="24" s="1"/>
  <c r="H118" i="24" s="1"/>
  <c r="H117" i="24" s="1"/>
  <c r="G120" i="24"/>
  <c r="G119" i="24" s="1"/>
  <c r="G118" i="24" s="1"/>
  <c r="G117" i="24" s="1"/>
  <c r="H115" i="24"/>
  <c r="H114" i="24" s="1"/>
  <c r="G115" i="24"/>
  <c r="G114" i="24" s="1"/>
  <c r="H112" i="24"/>
  <c r="H111" i="24" s="1"/>
  <c r="G112" i="24"/>
  <c r="G111" i="24" s="1"/>
  <c r="H108" i="24"/>
  <c r="H107" i="24" s="1"/>
  <c r="H106" i="24" s="1"/>
  <c r="G108" i="24"/>
  <c r="G107" i="24" s="1"/>
  <c r="G106" i="24" s="1"/>
  <c r="H98" i="24"/>
  <c r="H97" i="24" s="1"/>
  <c r="H96" i="24" s="1"/>
  <c r="H95" i="24" s="1"/>
  <c r="G98" i="24"/>
  <c r="G97" i="24" s="1"/>
  <c r="G96" i="24" s="1"/>
  <c r="G95" i="24" s="1"/>
  <c r="H93" i="24"/>
  <c r="H92" i="24" s="1"/>
  <c r="H91" i="24" s="1"/>
  <c r="H90" i="24" s="1"/>
  <c r="G93" i="24"/>
  <c r="G92" i="24" s="1"/>
  <c r="G91" i="24" s="1"/>
  <c r="G90" i="24" s="1"/>
  <c r="H88" i="24"/>
  <c r="H87" i="24" s="1"/>
  <c r="H86" i="24" s="1"/>
  <c r="H85" i="24" s="1"/>
  <c r="G88" i="24"/>
  <c r="G87" i="24" s="1"/>
  <c r="G86" i="24" s="1"/>
  <c r="G85" i="24" s="1"/>
  <c r="H77" i="24"/>
  <c r="H76" i="24" s="1"/>
  <c r="H75" i="24" s="1"/>
  <c r="G77" i="24"/>
  <c r="G76" i="24" s="1"/>
  <c r="H70" i="24"/>
  <c r="H69" i="24" s="1"/>
  <c r="G70" i="24"/>
  <c r="G69" i="24" s="1"/>
  <c r="G68" i="24" s="1"/>
  <c r="H60" i="24"/>
  <c r="H59" i="24" s="1"/>
  <c r="H58" i="24" s="1"/>
  <c r="G60" i="24"/>
  <c r="G59" i="24" s="1"/>
  <c r="G58" i="24" s="1"/>
  <c r="H56" i="24"/>
  <c r="H55" i="24" s="1"/>
  <c r="H54" i="24" s="1"/>
  <c r="G56" i="24"/>
  <c r="G55" i="24" s="1"/>
  <c r="G54" i="24" s="1"/>
  <c r="H52" i="24"/>
  <c r="H51" i="24" s="1"/>
  <c r="G52" i="24"/>
  <c r="G51" i="24" s="1"/>
  <c r="H45" i="24"/>
  <c r="H44" i="24" s="1"/>
  <c r="G45" i="24"/>
  <c r="G44" i="24" s="1"/>
  <c r="H41" i="24"/>
  <c r="H40" i="24" s="1"/>
  <c r="G41" i="24"/>
  <c r="G40" i="24" s="1"/>
  <c r="H34" i="24"/>
  <c r="G34" i="24"/>
  <c r="H29" i="24"/>
  <c r="H28" i="24" s="1"/>
  <c r="H27" i="24" s="1"/>
  <c r="H26" i="24" s="1"/>
  <c r="G29" i="24"/>
  <c r="G28" i="24" s="1"/>
  <c r="G27" i="24" s="1"/>
  <c r="G26" i="24" s="1"/>
  <c r="H24" i="24"/>
  <c r="H23" i="24" s="1"/>
  <c r="H22" i="24" s="1"/>
  <c r="H21" i="24" s="1"/>
  <c r="G24" i="24"/>
  <c r="G23" i="24" s="1"/>
  <c r="G22" i="24" s="1"/>
  <c r="G21" i="24" s="1"/>
  <c r="H18" i="24"/>
  <c r="H17" i="24" s="1"/>
  <c r="H16" i="24" s="1"/>
  <c r="G18" i="24"/>
  <c r="G17" i="24" s="1"/>
  <c r="G16" i="24" s="1"/>
  <c r="H11" i="24"/>
  <c r="H10" i="24" s="1"/>
  <c r="H9" i="24" s="1"/>
  <c r="G11" i="24"/>
  <c r="G10" i="24" s="1"/>
  <c r="G9" i="24" s="1"/>
  <c r="G153" i="5"/>
  <c r="G152" i="5" s="1"/>
  <c r="G151" i="5" s="1"/>
  <c r="G149" i="5"/>
  <c r="G148" i="5" s="1"/>
  <c r="G147" i="5" s="1"/>
  <c r="G141" i="5"/>
  <c r="G140" i="5" s="1"/>
  <c r="G139" i="5" s="1"/>
  <c r="G138" i="5" s="1"/>
  <c r="G136" i="5"/>
  <c r="G135" i="5" s="1"/>
  <c r="G134" i="5" s="1"/>
  <c r="G133" i="5" s="1"/>
  <c r="G131" i="5"/>
  <c r="G130" i="5" s="1"/>
  <c r="G128" i="5"/>
  <c r="G127" i="5" s="1"/>
  <c r="G124" i="5"/>
  <c r="G123" i="5" s="1"/>
  <c r="G119" i="5" s="1"/>
  <c r="G112" i="5"/>
  <c r="G111" i="5" s="1"/>
  <c r="G110" i="5" s="1"/>
  <c r="G109" i="5" s="1"/>
  <c r="G104" i="5"/>
  <c r="G103" i="5" s="1"/>
  <c r="G101" i="5"/>
  <c r="G100" i="5" s="1"/>
  <c r="G97" i="5"/>
  <c r="G96" i="5" s="1"/>
  <c r="G95" i="5" s="1"/>
  <c r="G91" i="5"/>
  <c r="G90" i="5" s="1"/>
  <c r="G89" i="5" s="1"/>
  <c r="G87" i="5"/>
  <c r="G86" i="5" s="1"/>
  <c r="G85" i="5" s="1"/>
  <c r="G82" i="5"/>
  <c r="G81" i="5" s="1"/>
  <c r="G80" i="5" s="1"/>
  <c r="G79" i="5" s="1"/>
  <c r="G77" i="5"/>
  <c r="G76" i="5" s="1"/>
  <c r="G75" i="5" s="1"/>
  <c r="G74" i="5" s="1"/>
  <c r="G143" i="5" l="1"/>
  <c r="J26" i="26"/>
  <c r="L26" i="26"/>
  <c r="J56" i="9"/>
  <c r="G84" i="5"/>
  <c r="G80" i="24"/>
  <c r="G79" i="24" s="1"/>
  <c r="G110" i="24"/>
  <c r="G105" i="24" s="1"/>
  <c r="G104" i="24" s="1"/>
  <c r="J92" i="26"/>
  <c r="L92" i="26"/>
  <c r="K10" i="26"/>
  <c r="L11" i="26"/>
  <c r="J11" i="26"/>
  <c r="H80" i="24"/>
  <c r="H79" i="24" s="1"/>
  <c r="H110" i="24"/>
  <c r="H105" i="24" s="1"/>
  <c r="H104" i="24" s="1"/>
  <c r="H43" i="24"/>
  <c r="G43" i="24"/>
  <c r="G99" i="5"/>
  <c r="G8" i="24"/>
  <c r="G165" i="24" s="1"/>
  <c r="G126" i="5"/>
  <c r="G118" i="5" s="1"/>
  <c r="G155" i="5"/>
  <c r="G33" i="24"/>
  <c r="G32" i="24" s="1"/>
  <c r="H127" i="24"/>
  <c r="H126" i="24" s="1"/>
  <c r="H33" i="24"/>
  <c r="H32" i="24" s="1"/>
  <c r="G127" i="24"/>
  <c r="G126" i="24" s="1"/>
  <c r="M10" i="26"/>
  <c r="G75" i="24"/>
  <c r="G67" i="24" s="1"/>
  <c r="C16" i="30"/>
  <c r="L78" i="26"/>
  <c r="L69" i="26"/>
  <c r="L55" i="26" s="1"/>
  <c r="J50" i="26"/>
  <c r="J43" i="26" s="1"/>
  <c r="J69" i="26"/>
  <c r="J55" i="26" s="1"/>
  <c r="L56" i="26"/>
  <c r="L50" i="26"/>
  <c r="L43" i="26" s="1"/>
  <c r="J56" i="26"/>
  <c r="J78" i="26"/>
  <c r="G151" i="24"/>
  <c r="H151" i="24"/>
  <c r="H68" i="24"/>
  <c r="H67" i="24" s="1"/>
  <c r="G20" i="24"/>
  <c r="H20" i="24"/>
  <c r="H8" i="24"/>
  <c r="H165" i="24" s="1"/>
  <c r="G72" i="5"/>
  <c r="G71" i="5" s="1"/>
  <c r="G70" i="5" s="1"/>
  <c r="G66" i="5"/>
  <c r="G65" i="5" s="1"/>
  <c r="G58" i="5"/>
  <c r="G54" i="5"/>
  <c r="G53" i="5" s="1"/>
  <c r="G52" i="5" s="1"/>
  <c r="G51" i="5" s="1"/>
  <c r="G49" i="5"/>
  <c r="G48" i="5" s="1"/>
  <c r="G47" i="5" s="1"/>
  <c r="G45" i="5"/>
  <c r="G44" i="5" s="1"/>
  <c r="G43" i="5" s="1"/>
  <c r="G41" i="5"/>
  <c r="G40" i="5" s="1"/>
  <c r="G18" i="5"/>
  <c r="G17" i="5" s="1"/>
  <c r="G16" i="5" s="1"/>
  <c r="G11" i="5"/>
  <c r="G10" i="5" s="1"/>
  <c r="G9" i="5" s="1"/>
  <c r="J62" i="23"/>
  <c r="J61" i="23" s="1"/>
  <c r="J60" i="23" s="1"/>
  <c r="J59" i="23" s="1"/>
  <c r="J58" i="23" s="1"/>
  <c r="I62" i="23"/>
  <c r="I61" i="23" s="1"/>
  <c r="I60" i="23" s="1"/>
  <c r="I59" i="23" s="1"/>
  <c r="I58" i="23" s="1"/>
  <c r="G94" i="5" l="1"/>
  <c r="G93" i="5" s="1"/>
  <c r="G8" i="5"/>
  <c r="H31" i="24"/>
  <c r="G31" i="24"/>
  <c r="G69" i="5"/>
  <c r="G68" i="5" s="1"/>
  <c r="G64" i="5"/>
  <c r="L77" i="26"/>
  <c r="L10" i="26" s="1"/>
  <c r="J77" i="26"/>
  <c r="J10" i="26" s="1"/>
  <c r="G33" i="5"/>
  <c r="G32" i="5" s="1"/>
  <c r="G57" i="5"/>
  <c r="G22" i="5"/>
  <c r="G21" i="5" s="1"/>
  <c r="J214" i="23"/>
  <c r="J213" i="23" s="1"/>
  <c r="J212" i="23" s="1"/>
  <c r="J211" i="23" s="1"/>
  <c r="J210" i="23" s="1"/>
  <c r="J209" i="23" s="1"/>
  <c r="J193" i="23"/>
  <c r="J192" i="23" s="1"/>
  <c r="J191" i="23" s="1"/>
  <c r="J190" i="23" s="1"/>
  <c r="J188" i="23"/>
  <c r="J187" i="23" s="1"/>
  <c r="J186" i="23" s="1"/>
  <c r="J185" i="23" s="1"/>
  <c r="J182" i="23"/>
  <c r="J181" i="23" s="1"/>
  <c r="J180" i="23" s="1"/>
  <c r="J178" i="23"/>
  <c r="J177" i="23" s="1"/>
  <c r="J176" i="23" s="1"/>
  <c r="J172" i="23"/>
  <c r="J171" i="23" s="1"/>
  <c r="J170" i="23" s="1"/>
  <c r="J169" i="23" s="1"/>
  <c r="J167" i="23"/>
  <c r="J166" i="23" s="1"/>
  <c r="J165" i="23" s="1"/>
  <c r="J164" i="23" s="1"/>
  <c r="J155" i="23"/>
  <c r="J154" i="23" s="1"/>
  <c r="J153" i="23" s="1"/>
  <c r="J152" i="23" s="1"/>
  <c r="J150" i="23"/>
  <c r="J149" i="23" s="1"/>
  <c r="J148" i="23" s="1"/>
  <c r="J147" i="23" s="1"/>
  <c r="J145" i="23"/>
  <c r="J144" i="23" s="1"/>
  <c r="J143" i="23" s="1"/>
  <c r="J142" i="23" s="1"/>
  <c r="J141" i="23" s="1"/>
  <c r="J132" i="23"/>
  <c r="J131" i="23" s="1"/>
  <c r="J130" i="23" s="1"/>
  <c r="J128" i="23"/>
  <c r="J127" i="23" s="1"/>
  <c r="J126" i="23" s="1"/>
  <c r="J122" i="23"/>
  <c r="J121" i="23" s="1"/>
  <c r="J120" i="23" s="1"/>
  <c r="J119" i="23" s="1"/>
  <c r="J118" i="23" s="1"/>
  <c r="J111" i="23"/>
  <c r="J110" i="23" s="1"/>
  <c r="J109" i="23" s="1"/>
  <c r="J107" i="23"/>
  <c r="J106" i="23" s="1"/>
  <c r="J103" i="23"/>
  <c r="J97" i="23"/>
  <c r="J96" i="23" s="1"/>
  <c r="J94" i="23"/>
  <c r="J93" i="23" s="1"/>
  <c r="J87" i="23"/>
  <c r="J86" i="23" s="1"/>
  <c r="J85" i="23" s="1"/>
  <c r="J84" i="23" s="1"/>
  <c r="J83" i="23" s="1"/>
  <c r="J81" i="23"/>
  <c r="J80" i="23" s="1"/>
  <c r="J79" i="23" s="1"/>
  <c r="J78" i="23" s="1"/>
  <c r="J77" i="23" s="1"/>
  <c r="J76" i="23" s="1"/>
  <c r="J73" i="23"/>
  <c r="J72" i="23" s="1"/>
  <c r="J71" i="23" s="1"/>
  <c r="J70" i="23" s="1"/>
  <c r="J69" i="23" s="1"/>
  <c r="J67" i="23"/>
  <c r="J66" i="23" s="1"/>
  <c r="J65" i="23" s="1"/>
  <c r="J52" i="23"/>
  <c r="J51" i="23" s="1"/>
  <c r="J50" i="23" s="1"/>
  <c r="J46" i="23"/>
  <c r="J44" i="23"/>
  <c r="J42" i="23"/>
  <c r="J36" i="23"/>
  <c r="J35" i="23" s="1"/>
  <c r="J34" i="23" s="1"/>
  <c r="J33" i="23" s="1"/>
  <c r="J32" i="23" s="1"/>
  <c r="J30" i="23"/>
  <c r="J28" i="23"/>
  <c r="J26" i="23"/>
  <c r="J20" i="23"/>
  <c r="J19" i="23" s="1"/>
  <c r="J18" i="23" s="1"/>
  <c r="J17" i="23" s="1"/>
  <c r="J16" i="23" s="1"/>
  <c r="J14" i="23"/>
  <c r="J13" i="23" s="1"/>
  <c r="J12" i="23" s="1"/>
  <c r="J11" i="23" s="1"/>
  <c r="J10" i="23" s="1"/>
  <c r="I214" i="23"/>
  <c r="I213" i="23" s="1"/>
  <c r="I212" i="23" s="1"/>
  <c r="I211" i="23" s="1"/>
  <c r="I210" i="23" s="1"/>
  <c r="I209" i="23" s="1"/>
  <c r="I193" i="23"/>
  <c r="I192" i="23" s="1"/>
  <c r="I191" i="23" s="1"/>
  <c r="I190" i="23" s="1"/>
  <c r="I188" i="23"/>
  <c r="I187" i="23" s="1"/>
  <c r="I186" i="23" s="1"/>
  <c r="I185" i="23" s="1"/>
  <c r="I182" i="23"/>
  <c r="I181" i="23" s="1"/>
  <c r="I180" i="23" s="1"/>
  <c r="I178" i="23"/>
  <c r="I177" i="23" s="1"/>
  <c r="I176" i="23" s="1"/>
  <c r="I167" i="23"/>
  <c r="I166" i="23" s="1"/>
  <c r="I165" i="23" s="1"/>
  <c r="I164" i="23" s="1"/>
  <c r="I155" i="23"/>
  <c r="I154" i="23" s="1"/>
  <c r="I153" i="23" s="1"/>
  <c r="I152" i="23" s="1"/>
  <c r="I150" i="23"/>
  <c r="I149" i="23" s="1"/>
  <c r="I148" i="23" s="1"/>
  <c r="I147" i="23" s="1"/>
  <c r="I145" i="23"/>
  <c r="I144" i="23" s="1"/>
  <c r="I143" i="23" s="1"/>
  <c r="I142" i="23" s="1"/>
  <c r="I141" i="23" s="1"/>
  <c r="I132" i="23"/>
  <c r="I131" i="23" s="1"/>
  <c r="I130" i="23" s="1"/>
  <c r="I128" i="23"/>
  <c r="I127" i="23" s="1"/>
  <c r="I126" i="23" s="1"/>
  <c r="I122" i="23"/>
  <c r="I121" i="23" s="1"/>
  <c r="I120" i="23" s="1"/>
  <c r="I119" i="23" s="1"/>
  <c r="I118" i="23" s="1"/>
  <c r="I111" i="23"/>
  <c r="I110" i="23" s="1"/>
  <c r="I107" i="23"/>
  <c r="I106" i="23" s="1"/>
  <c r="I103" i="23"/>
  <c r="I97" i="23"/>
  <c r="I96" i="23" s="1"/>
  <c r="I94" i="23"/>
  <c r="I93" i="23" s="1"/>
  <c r="I87" i="23"/>
  <c r="I86" i="23" s="1"/>
  <c r="I85" i="23" s="1"/>
  <c r="I84" i="23" s="1"/>
  <c r="I83" i="23" s="1"/>
  <c r="I81" i="23"/>
  <c r="I80" i="23" s="1"/>
  <c r="I79" i="23" s="1"/>
  <c r="I78" i="23" s="1"/>
  <c r="I77" i="23" s="1"/>
  <c r="I76" i="23" s="1"/>
  <c r="I73" i="23"/>
  <c r="I72" i="23" s="1"/>
  <c r="I71" i="23" s="1"/>
  <c r="I70" i="23" s="1"/>
  <c r="I69" i="23" s="1"/>
  <c r="I67" i="23"/>
  <c r="I66" i="23" s="1"/>
  <c r="I65" i="23" s="1"/>
  <c r="I52" i="23"/>
  <c r="I51" i="23" s="1"/>
  <c r="I50" i="23" s="1"/>
  <c r="I46" i="23"/>
  <c r="I44" i="23"/>
  <c r="I42" i="23"/>
  <c r="I36" i="23"/>
  <c r="I35" i="23" s="1"/>
  <c r="I34" i="23" s="1"/>
  <c r="I33" i="23" s="1"/>
  <c r="I32" i="23" s="1"/>
  <c r="I30" i="23"/>
  <c r="I28" i="23"/>
  <c r="I26" i="23"/>
  <c r="I20" i="23"/>
  <c r="I19" i="23" s="1"/>
  <c r="I18" i="23" s="1"/>
  <c r="I17" i="23" s="1"/>
  <c r="I16" i="23" s="1"/>
  <c r="I14" i="23"/>
  <c r="I13" i="23" s="1"/>
  <c r="I12" i="23" s="1"/>
  <c r="I11" i="23" s="1"/>
  <c r="I10" i="23" s="1"/>
  <c r="I185" i="3"/>
  <c r="I184" i="3" s="1"/>
  <c r="I183" i="3" s="1"/>
  <c r="I182" i="3" s="1"/>
  <c r="I150" i="3"/>
  <c r="I149" i="3" s="1"/>
  <c r="I148" i="3" s="1"/>
  <c r="I139" i="3"/>
  <c r="I138" i="3" s="1"/>
  <c r="I137" i="3" s="1"/>
  <c r="I68" i="3"/>
  <c r="I67" i="3" s="1"/>
  <c r="I66" i="3" s="1"/>
  <c r="I65" i="3" s="1"/>
  <c r="I64" i="3" s="1"/>
  <c r="I19" i="3"/>
  <c r="I18" i="3" s="1"/>
  <c r="I17" i="3" s="1"/>
  <c r="I16" i="3" s="1"/>
  <c r="I15" i="3" s="1"/>
  <c r="C26" i="1"/>
  <c r="I49" i="23" l="1"/>
  <c r="I48" i="23" s="1"/>
  <c r="J49" i="23"/>
  <c r="J48" i="23" s="1"/>
  <c r="L113" i="26"/>
  <c r="J113" i="26"/>
  <c r="G56" i="5"/>
  <c r="G20" i="5"/>
  <c r="G159" i="5" s="1"/>
  <c r="J159" i="23"/>
  <c r="I159" i="23"/>
  <c r="I147" i="3"/>
  <c r="J125" i="23"/>
  <c r="J124" i="23" s="1"/>
  <c r="J25" i="23"/>
  <c r="J24" i="23" s="1"/>
  <c r="J23" i="23" s="1"/>
  <c r="J22" i="23" s="1"/>
  <c r="I92" i="23"/>
  <c r="I91" i="23" s="1"/>
  <c r="I90" i="23" s="1"/>
  <c r="I89" i="23" s="1"/>
  <c r="I75" i="23" s="1"/>
  <c r="I102" i="23"/>
  <c r="I109" i="23"/>
  <c r="J140" i="23"/>
  <c r="J41" i="23"/>
  <c r="J40" i="23" s="1"/>
  <c r="J39" i="23" s="1"/>
  <c r="J92" i="23"/>
  <c r="J91" i="23" s="1"/>
  <c r="J90" i="23" s="1"/>
  <c r="J89" i="23" s="1"/>
  <c r="J75" i="23" s="1"/>
  <c r="J64" i="23"/>
  <c r="I64" i="23"/>
  <c r="I41" i="23"/>
  <c r="I40" i="23" s="1"/>
  <c r="I39" i="23" s="1"/>
  <c r="I25" i="23"/>
  <c r="I24" i="23" s="1"/>
  <c r="I23" i="23" s="1"/>
  <c r="I22" i="23" s="1"/>
  <c r="J175" i="23"/>
  <c r="J102" i="23"/>
  <c r="J184" i="23"/>
  <c r="I125" i="23"/>
  <c r="I124" i="23" s="1"/>
  <c r="I140" i="23"/>
  <c r="I184" i="23"/>
  <c r="I175" i="23"/>
  <c r="I174" i="23" l="1"/>
  <c r="J174" i="23"/>
  <c r="J158" i="23"/>
  <c r="J157" i="23" s="1"/>
  <c r="I158" i="23"/>
  <c r="I157" i="23" s="1"/>
  <c r="I101" i="23"/>
  <c r="I100" i="23" s="1"/>
  <c r="I99" i="23" s="1"/>
  <c r="I38" i="23"/>
  <c r="I9" i="23" s="1"/>
  <c r="J101" i="23"/>
  <c r="J100" i="23" s="1"/>
  <c r="J99" i="23" s="1"/>
  <c r="J38" i="23"/>
  <c r="J9" i="23" s="1"/>
  <c r="C36" i="1"/>
  <c r="J139" i="23" l="1"/>
  <c r="J216" i="23" s="1"/>
  <c r="I139" i="23"/>
  <c r="I216" i="23" s="1"/>
  <c r="B16" i="21"/>
  <c r="J102" i="9" l="1"/>
  <c r="J100" i="9"/>
  <c r="J99" i="9" s="1"/>
  <c r="I195" i="3"/>
  <c r="I194" i="3" s="1"/>
  <c r="I193" i="3" s="1"/>
  <c r="I191" i="3"/>
  <c r="I190" i="3" s="1"/>
  <c r="I189" i="3" s="1"/>
  <c r="I188" i="3" l="1"/>
  <c r="I187" i="3" s="1"/>
  <c r="J26" i="9" l="1"/>
  <c r="I35" i="3"/>
  <c r="I34" i="3" s="1"/>
  <c r="I33" i="3" s="1"/>
  <c r="I32" i="3" s="1"/>
  <c r="D34" i="27" l="1"/>
  <c r="D12" i="27"/>
  <c r="D22" i="27" s="1"/>
  <c r="C34" i="27"/>
  <c r="C12" i="27"/>
  <c r="C22" i="27" s="1"/>
  <c r="C34" i="17"/>
  <c r="C12" i="17"/>
  <c r="C22" i="17" s="1"/>
  <c r="J114" i="9" l="1"/>
  <c r="J113" i="9" s="1"/>
  <c r="J112" i="9" s="1"/>
  <c r="J110" i="9"/>
  <c r="J109" i="9" s="1"/>
  <c r="J108" i="9" s="1"/>
  <c r="J95" i="9"/>
  <c r="J93" i="9"/>
  <c r="J86" i="9"/>
  <c r="J90" i="9"/>
  <c r="J80" i="9"/>
  <c r="J79" i="9" s="1"/>
  <c r="J77" i="9"/>
  <c r="J74" i="9" s="1"/>
  <c r="J72" i="9"/>
  <c r="J71" i="9" s="1"/>
  <c r="J67" i="9"/>
  <c r="J65" i="9"/>
  <c r="K51" i="9"/>
  <c r="K50" i="9" s="1"/>
  <c r="K49" i="9" s="1"/>
  <c r="J54" i="9"/>
  <c r="J53" i="9" s="1"/>
  <c r="J51" i="9"/>
  <c r="J50" i="9" s="1"/>
  <c r="K47" i="9"/>
  <c r="K46" i="9" s="1"/>
  <c r="K45" i="9" s="1"/>
  <c r="J47" i="9"/>
  <c r="J46" i="9" s="1"/>
  <c r="J45" i="9" s="1"/>
  <c r="J35" i="9"/>
  <c r="J39" i="9"/>
  <c r="J31" i="9"/>
  <c r="J24" i="9"/>
  <c r="J13" i="9"/>
  <c r="J12" i="9" s="1"/>
  <c r="J92" i="9" l="1"/>
  <c r="K10" i="9"/>
  <c r="J49" i="9"/>
  <c r="J23" i="9"/>
  <c r="J18" i="9"/>
  <c r="J64" i="9"/>
  <c r="J85" i="9"/>
  <c r="E30" i="25"/>
  <c r="E18" i="25"/>
  <c r="D30" i="25"/>
  <c r="D18" i="25"/>
  <c r="D26" i="7"/>
  <c r="D37" i="7"/>
  <c r="I209" i="3"/>
  <c r="I208" i="3" s="1"/>
  <c r="I207" i="3" s="1"/>
  <c r="I123" i="3"/>
  <c r="I122" i="3" s="1"/>
  <c r="I168" i="3"/>
  <c r="I167" i="3" s="1"/>
  <c r="I166" i="3" s="1"/>
  <c r="I165" i="3" s="1"/>
  <c r="I163" i="3"/>
  <c r="I162" i="3" s="1"/>
  <c r="I161" i="3" s="1"/>
  <c r="I160" i="3" s="1"/>
  <c r="I145" i="3"/>
  <c r="J11" i="9" l="1"/>
  <c r="E40" i="25"/>
  <c r="D40" i="25"/>
  <c r="J63" i="9"/>
  <c r="I206" i="3"/>
  <c r="I205" i="3" s="1"/>
  <c r="I204" i="3" s="1"/>
  <c r="I144" i="3"/>
  <c r="I143" i="3" s="1"/>
  <c r="I142" i="3" s="1"/>
  <c r="I141" i="3" s="1"/>
  <c r="J84" i="9"/>
  <c r="I121" i="3"/>
  <c r="J116" i="9" l="1"/>
  <c r="J10" i="9"/>
  <c r="I40" i="3" l="1"/>
  <c r="I39" i="3" s="1"/>
  <c r="I38" i="3" s="1"/>
  <c r="I37" i="3" l="1"/>
  <c r="I31" i="3" s="1"/>
  <c r="I106" i="3"/>
  <c r="I105" i="3" s="1"/>
  <c r="I116" i="3" l="1"/>
  <c r="I115" i="3" s="1"/>
  <c r="I216" i="3" l="1"/>
  <c r="I215" i="3" s="1"/>
  <c r="I214" i="3" s="1"/>
  <c r="I180" i="3"/>
  <c r="I179" i="3" s="1"/>
  <c r="I178" i="3" s="1"/>
  <c r="I177" i="3" s="1"/>
  <c r="I175" i="3"/>
  <c r="I174" i="3" s="1"/>
  <c r="I173" i="3" s="1"/>
  <c r="I158" i="3"/>
  <c r="I157" i="3" s="1"/>
  <c r="I156" i="3" s="1"/>
  <c r="I155" i="3" s="1"/>
  <c r="I154" i="3" s="1"/>
  <c r="I153" i="3" s="1"/>
  <c r="I135" i="3"/>
  <c r="I129" i="3"/>
  <c r="I128" i="3" s="1"/>
  <c r="I127" i="3" s="1"/>
  <c r="I119" i="3"/>
  <c r="I118" i="3" s="1"/>
  <c r="I96" i="3"/>
  <c r="I95" i="3" s="1"/>
  <c r="I94" i="3" s="1"/>
  <c r="I90" i="3"/>
  <c r="I89" i="3" s="1"/>
  <c r="I88" i="3" s="1"/>
  <c r="I87" i="3" s="1"/>
  <c r="I86" i="3" s="1"/>
  <c r="I85" i="3" s="1"/>
  <c r="I82" i="3"/>
  <c r="I81" i="3" s="1"/>
  <c r="I80" i="3" s="1"/>
  <c r="I79" i="3" s="1"/>
  <c r="I78" i="3" s="1"/>
  <c r="I62" i="3"/>
  <c r="I58" i="3"/>
  <c r="I60" i="3"/>
  <c r="I103" i="3"/>
  <c r="I102" i="3" s="1"/>
  <c r="I52" i="3"/>
  <c r="I51" i="3" s="1"/>
  <c r="I50" i="3" s="1"/>
  <c r="I29" i="3"/>
  <c r="I27" i="3"/>
  <c r="I25" i="3"/>
  <c r="I13" i="3"/>
  <c r="I12" i="3" s="1"/>
  <c r="I11" i="3" s="1"/>
  <c r="I126" i="3" l="1"/>
  <c r="I125" i="3" s="1"/>
  <c r="I213" i="3"/>
  <c r="I212" i="3" s="1"/>
  <c r="I211" i="3" s="1"/>
  <c r="I134" i="3"/>
  <c r="I133" i="3" s="1"/>
  <c r="I93" i="3"/>
  <c r="I92" i="3" s="1"/>
  <c r="I49" i="3"/>
  <c r="I48" i="3" s="1"/>
  <c r="I10" i="3"/>
  <c r="I9" i="3" s="1"/>
  <c r="I172" i="3"/>
  <c r="I101" i="3"/>
  <c r="I114" i="3"/>
  <c r="I113" i="3" s="1"/>
  <c r="I112" i="3" s="1"/>
  <c r="I57" i="3"/>
  <c r="I24" i="3"/>
  <c r="I23" i="3" s="1"/>
  <c r="I100" i="3" l="1"/>
  <c r="I99" i="3" s="1"/>
  <c r="I98" i="3" s="1"/>
  <c r="I84" i="3" s="1"/>
  <c r="I171" i="3"/>
  <c r="I132" i="3"/>
  <c r="I131" i="3" s="1"/>
  <c r="I111" i="3" s="1"/>
  <c r="I22" i="3"/>
  <c r="I21" i="3" s="1"/>
  <c r="I56" i="3"/>
  <c r="I55" i="3" s="1"/>
  <c r="I54" i="3" s="1"/>
  <c r="I170" i="3" l="1"/>
  <c r="I152" i="3" s="1"/>
  <c r="I8" i="3"/>
  <c r="I218" i="3" s="1"/>
  <c r="D20" i="7" l="1"/>
  <c r="D39" i="7"/>
  <c r="C9" i="1"/>
  <c r="C8" i="1" s="1"/>
  <c r="C30" i="1"/>
  <c r="C24" i="1"/>
  <c r="C7" i="1" s="1"/>
  <c r="C29" i="1" l="1"/>
  <c r="C38" i="1" l="1"/>
  <c r="D31" i="7"/>
  <c r="D41" i="7" s="1"/>
</calcChain>
</file>

<file path=xl/sharedStrings.xml><?xml version="1.0" encoding="utf-8"?>
<sst xmlns="http://schemas.openxmlformats.org/spreadsheetml/2006/main" count="7471" uniqueCount="390">
  <si>
    <t>тыс. руб.</t>
  </si>
  <si>
    <t>Код бюджетной            классификации</t>
  </si>
  <si>
    <t>Наименование кода классификации доходов</t>
  </si>
  <si>
    <t>000 1 00 00000 00 0000 000</t>
  </si>
  <si>
    <t>000 1 01 00000 00 0000 000</t>
  </si>
  <si>
    <t>НАЛОГИ НА ПРИБЫЛЬ</t>
  </si>
  <si>
    <t>Налог на доходы физических лиц</t>
  </si>
  <si>
    <t>182 1 01 02010 01 0000 110</t>
  </si>
  <si>
    <t>182 1 01 02020 01 0000 110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</si>
  <si>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</si>
  <si>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</si>
  <si>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</si>
  <si>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</si>
  <si>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</si>
  <si>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</si>
  <si>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</si>
  <si>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</si>
  <si>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МУНИЦИПАЛЬНОЙ СОБСТВЕННОСТИ</t>
  </si>
  <si>
    <t>650 1 11 05035 10 0000 120</t>
  </si>
  <si>
    <t>000 2 00 00000 00 0000 000</t>
  </si>
  <si>
    <t>Всего Доходов</t>
  </si>
  <si>
    <t xml:space="preserve"> </t>
  </si>
  <si>
    <t>182 1 01 02000 01 0000 110</t>
  </si>
  <si>
    <t>Наименование</t>
  </si>
  <si>
    <t>Рз</t>
  </si>
  <si>
    <t>Пр</t>
  </si>
  <si>
    <t>КЦСР</t>
  </si>
  <si>
    <t>КВР</t>
  </si>
  <si>
    <t>МП</t>
  </si>
  <si>
    <t>ПП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</si>
  <si>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</si>
  <si>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</si>
  <si>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</si>
  <si>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</si>
  <si>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</si>
  <si>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Резервные фонды</t>
  </si>
  <si>
    <t>Резервные средства</t>
  </si>
  <si>
    <t>Другие общегосударственные вопросы</t>
  </si>
  <si>
    <t>Прочие мероприятия органов местного самоуправления</t>
  </si>
  <si>
    <t>Расходы на выплаты персоналу казенных учреждений</t>
  </si>
  <si>
    <t xml:space="preserve">Национальная оборона </t>
  </si>
  <si>
    <t>Мобилизационная  и вневойсковая подготовка</t>
  </si>
  <si>
    <t>Непрограммные расходы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</si>
  <si>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</si>
  <si>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</si>
  <si>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</si>
  <si>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</si>
  <si>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Услуги в области информационных технологий</t>
  </si>
  <si>
    <t>Жилищно-коммунальное хозяйство</t>
  </si>
  <si>
    <t>Жилищное хозяйство</t>
  </si>
  <si>
    <t>Подпрограмма «Обеспечение равных прав потребителей на получение энергетических ресурсов»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</si>
  <si>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</si>
  <si>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</si>
  <si>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</si>
  <si>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</si>
  <si>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</si>
  <si>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Межбюджетные трансферты</t>
  </si>
  <si>
    <t>ВСЕГО РАСХОДОВ</t>
  </si>
  <si>
    <t xml:space="preserve">                   </t>
  </si>
  <si>
    <t xml:space="preserve">  </t>
  </si>
  <si>
    <t>01</t>
  </si>
  <si>
    <t>00</t>
  </si>
  <si>
    <t>000</t>
  </si>
  <si>
    <t>02</t>
  </si>
  <si>
    <t>0</t>
  </si>
  <si>
    <t>04</t>
  </si>
  <si>
    <t>1</t>
  </si>
  <si>
    <t>03</t>
  </si>
  <si>
    <t>09</t>
  </si>
  <si>
    <t>05</t>
  </si>
  <si>
    <t>08</t>
  </si>
  <si>
    <t>13</t>
  </si>
  <si>
    <t>2</t>
  </si>
  <si>
    <t>200</t>
  </si>
  <si>
    <t>240</t>
  </si>
  <si>
    <t>4</t>
  </si>
  <si>
    <t>Подпрограмма "Содействие проведению капитального ремонта многоквартирных домов"</t>
  </si>
  <si>
    <t>50</t>
  </si>
  <si>
    <t>800</t>
  </si>
  <si>
    <t>870</t>
  </si>
  <si>
    <t>3</t>
  </si>
  <si>
    <t>14</t>
  </si>
  <si>
    <t>ППП</t>
  </si>
  <si>
    <t>Уплата прочих налогов, сборов и иных платежей</t>
  </si>
  <si>
    <t>Иные межбюджетные трансферты</t>
  </si>
  <si>
    <t>в т.ч.за счет субвенций</t>
  </si>
  <si>
    <t>тыс.руб.</t>
  </si>
  <si>
    <t xml:space="preserve">Всего </t>
  </si>
  <si>
    <t>Всего расходов</t>
  </si>
  <si>
    <t>№</t>
  </si>
  <si>
    <t>п/п</t>
  </si>
  <si>
    <t>Наименование полномочия</t>
  </si>
  <si>
    <t>Наименование показателей</t>
  </si>
  <si>
    <t xml:space="preserve">Остаток средств на 1 января очередного финансового года </t>
  </si>
  <si>
    <t>Средства бюджета сельского поселения Саранпауль в размере прогнозируемых поступлений от:</t>
  </si>
  <si>
    <t>2.1.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</si>
  <si>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</si>
  <si>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2.2.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</si>
  <si>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</si>
  <si>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2.3.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</si>
  <si>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</si>
  <si>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2.4.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</si>
  <si>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</si>
  <si>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2.5.</t>
  </si>
  <si>
    <t>санкции за нарушение обязательств, условий муниципальных контрактов, финансируемых из средств дорожного фонда</t>
  </si>
  <si>
    <t>2.6.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</si>
  <si>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</si>
  <si>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2.7.</t>
  </si>
  <si>
    <t>передача в аренду земельных участков, расположенных в полосе отвода автомобильных дорог общего пользования местного значения</t>
  </si>
  <si>
    <t>2.8.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</si>
  <si>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</si>
  <si>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Итого доходы</t>
  </si>
  <si>
    <t>Направление расходования средств дорожного фонда:</t>
  </si>
  <si>
    <t>1.1.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</si>
  <si>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</si>
  <si>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>1.2.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</si>
  <si>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</si>
  <si>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1.3.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</si>
  <si>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</si>
  <si>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1.4.</t>
  </si>
  <si>
    <t>осуществление иных мероприятий в отношении автомобильных дорог общего пользования местного значения</t>
  </si>
  <si>
    <t>1.5.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</si>
  <si>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</si>
  <si>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1.6.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</si>
  <si>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</si>
  <si>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1.7.</t>
  </si>
  <si>
    <t>оплата налогов и прочих обязательных платежей в части дорожного хозяйства</t>
  </si>
  <si>
    <t>1.8.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</si>
  <si>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</si>
  <si>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Итого расходы</t>
  </si>
  <si>
    <t>Подпрограмма "Создание условий для обеспечения качественными коммунальными услугами"</t>
  </si>
  <si>
    <t>Иные закупки товаров, работ и услуг для обеспечения государственных (муниципальных) нужд</t>
  </si>
  <si>
    <t xml:space="preserve">Код 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</si>
  <si>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</si>
  <si>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</si>
  <si>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</si>
  <si>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</si>
  <si>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</si>
  <si>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Всего:</t>
  </si>
  <si>
    <t>100</t>
  </si>
  <si>
    <t>110</t>
  </si>
  <si>
    <t>НАЛОГОВЫЕ И НЕНАЛОГОВЫЕ ДОХОДЫ</t>
  </si>
  <si>
    <t>Субвенции бюджетам субъектов Российской Федерации и муниципальных образований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</si>
  <si>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</si>
  <si>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</si>
  <si>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</si>
  <si>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2.9.</t>
  </si>
  <si>
    <t>налоговых и неналоговых доходов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</si>
  <si>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2.10.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</si>
  <si>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</si>
  <si>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1.9.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</si>
  <si>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</si>
  <si>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</si>
  <si>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</si>
  <si>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</si>
  <si>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</si>
  <si>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</si>
  <si>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</si>
  <si>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</si>
  <si>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850</t>
  </si>
  <si>
    <t>11</t>
  </si>
  <si>
    <t>Основное мероприятие "Управление Резервным фондом сельского поселения Саранпауль"</t>
  </si>
  <si>
    <t>22020</t>
  </si>
  <si>
    <t>99990</t>
  </si>
  <si>
    <t>10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</si>
  <si>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</si>
  <si>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</si>
  <si>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82300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</si>
  <si>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</si>
  <si>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</si>
  <si>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Основное мероприятие "Компенсация дополнительных расходов, возникших в результате решений, принятых органами власти другого уровня"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</si>
  <si>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</si>
  <si>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</si>
  <si>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</si>
  <si>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Непрограммное направление деятельности "Исполнение отдельных расходных обязательств сельского поселения Саранпауль"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</si>
  <si>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</si>
  <si>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</si>
  <si>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</si>
  <si>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D9300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</si>
  <si>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</si>
  <si>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"Сохранность автомобильных дорог общего пользования местного значения"</t>
  </si>
  <si>
    <t>20070</t>
  </si>
  <si>
    <t xml:space="preserve">Основное  мероприятие «Управление  и содержание общего имущества многоквартирных домов» </t>
  </si>
  <si>
    <t>810</t>
  </si>
  <si>
    <t>Основное мероприятие "Подготовка систем коммунальной инфраструктуры к осенне-зимнему периоду"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</si>
  <si>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</si>
  <si>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06</t>
  </si>
  <si>
    <t>500</t>
  </si>
  <si>
    <t>540</t>
  </si>
  <si>
    <t>ОМ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</si>
  <si>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</si>
  <si>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</si>
  <si>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Органы юстиции</t>
  </si>
  <si>
    <t>300</t>
  </si>
  <si>
    <t>9</t>
  </si>
  <si>
    <t>Администрация сельского поселения Саранпауль</t>
  </si>
  <si>
    <t>85060</t>
  </si>
  <si>
    <t>650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</si>
  <si>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</si>
  <si>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</si>
  <si>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</si>
  <si>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</si>
  <si>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</si>
  <si>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</si>
  <si>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</si>
  <si>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</si>
  <si>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Виды  межбюджетных трансфертов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</si>
  <si>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</si>
  <si>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</si>
  <si>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89020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</si>
  <si>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</si>
  <si>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</si>
  <si>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</si>
  <si>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</si>
  <si>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</si>
  <si>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</si>
  <si>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</si>
  <si>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</si>
  <si>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</si>
  <si>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S2300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</si>
  <si>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</si>
  <si>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</si>
  <si>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</si>
  <si>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</si>
  <si>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</si>
  <si>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S5060</t>
  </si>
  <si>
    <t>12</t>
  </si>
  <si>
    <t>Другие вопросы в области национальной экономики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</si>
  <si>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</si>
  <si>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Реализация мероприятий (в случае если не предусмотрено по обособленным направлениям расходов)</t>
  </si>
  <si>
    <t>Подпрограмма "Обеспечение реализации муниципальной программы"</t>
  </si>
  <si>
    <t>Культура, кинематография</t>
  </si>
  <si>
    <t>Культура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</si>
  <si>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</si>
  <si>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Прочие расходы органов местного самоуправления</t>
  </si>
  <si>
    <t>S2420</t>
  </si>
  <si>
    <t>Условно утвержденные расходы</t>
  </si>
  <si>
    <t>8</t>
  </si>
  <si>
    <t>2.11.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</si>
  <si>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</si>
  <si>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</si>
  <si>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1.10.</t>
  </si>
  <si>
    <t>22030</t>
  </si>
  <si>
    <t>Мобилизационная и вневойсковая подготовка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</si>
  <si>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</si>
  <si>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</si>
  <si>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</si>
  <si>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</si>
  <si>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</si>
  <si>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</si>
  <si>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000 1 03 00000 00 000 000</t>
  </si>
  <si>
    <t>Налоги на товары (работы, услуги), реализуемые на территории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</si>
  <si>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</si>
  <si>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650 1 08 04020 01 0000 110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</si>
  <si>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</si>
  <si>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</si>
  <si>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26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</si>
  <si>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</si>
  <si>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</si>
  <si>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Муниципальная программа "Формирование современной городской среды сельского поселения Саранпауль на 2018-2022 годы"</t>
  </si>
  <si>
    <t>27</t>
  </si>
  <si>
    <t>Сумма на 2021 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</si>
  <si>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</si>
  <si>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650 1 11 09045 10 0000 120</t>
  </si>
  <si>
    <t>Муниципальная программа "Совершенствование муниципального управления в сельском поселении Саранпауль"</t>
  </si>
  <si>
    <t>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</si>
  <si>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</si>
  <si>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Непрограммное направление деятельности "Обеспечение исполнений полномочий Совета Депутатов сельского поселения Саранпауль"</t>
  </si>
  <si>
    <t>Депутаты представительного органа муниципального образования</t>
  </si>
  <si>
    <t>02120</t>
  </si>
  <si>
    <t>62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</si>
  <si>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</si>
  <si>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Основное мероприятие "Обеспечение деятельности администрации сп.Саранпауль"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</si>
  <si>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</si>
  <si>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49</t>
  </si>
  <si>
    <t>Расходы на софинансирование субсидии на содействие развитию исторических и иных местных традиций</t>
  </si>
  <si>
    <t>Непрограммное расходы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</si>
  <si>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</si>
  <si>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</si>
  <si>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</si>
  <si>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Другие вопросы в области национальной безопасности и правоохранительной деятельности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</si>
  <si>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</si>
  <si>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</si>
  <si>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47</t>
  </si>
  <si>
    <t>Муниципальная программа "Содействие занятости населения в сельском поселения Саранпауль"</t>
  </si>
  <si>
    <t>Иные межбюджетные трансферты на реализацию мероприятий по содействию трудоустройству граждан</t>
  </si>
  <si>
    <t>Расходы на софинансирование мероприятий по содействию трудоустройству граждан</t>
  </si>
  <si>
    <t>Основное мероприятие "Организация занятости детей"</t>
  </si>
  <si>
    <t>Муниципальная программа "Развитие транспортной системы сельского поселения Саранпауль"</t>
  </si>
  <si>
    <t>61</t>
  </si>
  <si>
    <t>Муниципальная программа «Управление муниципальным имуществом в сельском поселении Саранпауль»</t>
  </si>
  <si>
    <t>63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</si>
  <si>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</si>
  <si>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>48</t>
  </si>
  <si>
    <t>Предоставление субсидий организациям</t>
  </si>
  <si>
    <t>61100</t>
  </si>
  <si>
    <t>Основное  мероприятие «Содержание муниципального жилого фонда и подведомственных недвижимых объектов»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</si>
  <si>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</si>
  <si>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Основное мероприятие "Разработка, утверждение, актуализация схем систем коммунальной инфраструктуры"</t>
  </si>
  <si>
    <t>Подпрограмма 1 "Благоустройство дворовых территорий сельского поселения Саранпауль"</t>
  </si>
  <si>
    <t>Основное мероприятие "Федеральный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</si>
  <si>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</si>
  <si>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</si>
  <si>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</si>
  <si>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Подпрограмма 2 "Благоустройство территорий общего пользования сельского поселения Саранпауль"</t>
  </si>
  <si>
    <t>Муниципальная программа "Развитие культуры и туризма в сельском поселении Саранпауль"</t>
  </si>
  <si>
    <t>46</t>
  </si>
  <si>
    <t xml:space="preserve">Муниципальная программа сельского поселения Саранпауль «Благоустройство сельского поселения Саранпауль» </t>
  </si>
  <si>
    <t xml:space="preserve">Иные межбюджетные трансферты на создание условий для деятельности народных дружин     </t>
  </si>
  <si>
    <t xml:space="preserve">Иные межбюджетные трансферты на содействие трудоустройству граждан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</si>
  <si>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</si>
  <si>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Сумма на 2022 год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</si>
  <si>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</si>
  <si>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</si>
  <si>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</si>
  <si>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</si>
  <si>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Субвенции бюджетам сельских поселений на выполнение передаваемых полномочий субъектов Российской Федерации</t>
  </si>
  <si>
    <t>650 2 02 30024 10 0000 150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</si>
  <si>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</si>
  <si>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</si>
  <si>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</si>
  <si>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Охрана окружающей среды</t>
  </si>
  <si>
    <t>2.12.</t>
  </si>
  <si>
    <t>Транспортный налог</t>
  </si>
  <si>
    <t>000 2 02 10000 00 0000 150</t>
  </si>
  <si>
    <t>650 2 02 15001 10 0000 150</t>
  </si>
  <si>
    <t>000 2 02 30000 00 0000 150</t>
  </si>
  <si>
    <t>650 2 02 35118 10 0000 150</t>
  </si>
  <si>
    <t>650 2 02 35930 10 0000 150</t>
  </si>
  <si>
    <t>000 2 02 40000 00 0000 150</t>
  </si>
  <si>
    <t>650 2 02 49999 10 0000 150</t>
  </si>
  <si>
    <t>Безвозмездные поступления</t>
  </si>
  <si>
    <t>310</t>
  </si>
  <si>
    <t>Публичные нормативные социальные выплаты гражданам</t>
  </si>
  <si>
    <t>Доходы бюджета сельского поселения Саранпауль на 2021 год</t>
  </si>
  <si>
    <t xml:space="preserve"> Приложение 1 к Решению совета депутатов сельского поселения Саранпауль от  декабря 2020г. №</t>
  </si>
  <si>
    <t xml:space="preserve"> Приложение 2 к Решению совета депутатов сельского поселения Саранпауль от  декабря 2020г. №</t>
  </si>
  <si>
    <t>Приложение 3  к  Решению совета депутатов сельского поселения Саранпауль от  декабря 2020г. №</t>
  </si>
  <si>
    <t>Приложение 4  к  Решению совета депутатов сельского поселения Саранпауль от  декабря 2020г. №</t>
  </si>
  <si>
    <t>Приложение 5 к  Решению совета депутатов сельского поселения Саранпауль от  декабря 2020г. №</t>
  </si>
  <si>
    <t>Приложение 6 к  решению Совета депутатов сельского поселения Саранпауль от  декабря 2020г. №</t>
  </si>
  <si>
    <t>Приложение 7 к  Решению совета депутатов сельского поселения Саранпауль от  декабря 2020г. №</t>
  </si>
  <si>
    <t>Приложение 8 к  Решению совета депутатов сельского поселения Саранпауль от  декабря 2020г. №</t>
  </si>
  <si>
    <t>Приложение 9  к  Решению совета депутатов сельского поселения Саранпауль от  декабря 2020г. №</t>
  </si>
  <si>
    <t>Приложение 10  к  Решению совета депутатов сельского поселения Саранпауль от  декабря 2020г. №</t>
  </si>
  <si>
    <t>Приложение 11  к  Решению совета депутатов сельского поселения Саранпауль от  декабря 2020г. №</t>
  </si>
  <si>
    <t>Приложение 12  к  Решению совета депутатов сельского поселения Саранпауль от  декабря 2020г. №</t>
  </si>
  <si>
    <t>Приложение 15  к  Решению совета депутатов сельского поселения Саранпауль от  декабря 2020г. №</t>
  </si>
  <si>
    <t>Приложение 16  к  Решению совета депутатов сельского поселения Саранпауль от  декабря 2020г. №</t>
  </si>
  <si>
    <t>Приложение 17  к  Решению совета депутатов сельского поселения Саранпауль от  декабря 2020г. №</t>
  </si>
  <si>
    <t xml:space="preserve"> Приложение 18 к Решению совета депутатов сельского поселения Саранпауль от  декабря 2020г. №</t>
  </si>
  <si>
    <t xml:space="preserve"> Приложение 19 к Решению совета депутатов сельского поселения Саранпауль от  декабря 2020г. №</t>
  </si>
  <si>
    <t>Доходы бюджета сельского поселения Саранпауль на плановый период 2022 и 2023 годов</t>
  </si>
  <si>
    <t>Сумма на 2023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</si>
  <si>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</si>
  <si>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2022 и 2023 годов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</si>
  <si>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2021 год</t>
  </si>
  <si>
    <t>Сумма на  2021 год</t>
  </si>
  <si>
    <t>Распределение бюджетных ассигнований по целевым статьям (муниципальным программам сельского поселения Саранпауль и непрограммным направлениям деятельности), группам (группам и подгруппам) видов расходов классификации расходов бюджета сельского поселения Саранпауль на плановый период 2022 и 2023 годов</t>
  </si>
  <si>
    <t>Распределение бюджетных ассигнований по разделам, подразделам классификации  расходов бюджета сельского поселения Саранпауль на 2021 год</t>
  </si>
  <si>
    <t>Распределение бюджетных ассигнований по разделам, подразделам классификации  расходов бюджета сельского поселения Саранпауль на плановый период 2022 и 2023 годов</t>
  </si>
  <si>
    <t>Ведомственная структура расходов бюджета сельского поселения Саранпауль на 2021 год</t>
  </si>
  <si>
    <t>Ведомственная структура расходов бюджета сельского поселения Саранпауль на плановый период 2022 и 2023 годов</t>
  </si>
  <si>
    <t>Смета  муниципального дорожного фонда сельского поселения Саранпауль на 2021 год</t>
  </si>
  <si>
    <t xml:space="preserve">Сумма на 2021 год </t>
  </si>
  <si>
    <t>Смета  муниципального дорожного фонда сельского поселения Саранпауль на плановый период 2022 и 2023 годов</t>
  </si>
  <si>
    <t>Передаваемая сумма на 2021 год</t>
  </si>
  <si>
    <t xml:space="preserve">Объём межбюджетных трансфертов, предоставляемых из бюджета сельского поселения Саранпауль в бюджет Берёзовского района  для осуществления передаваемых полномочий в 2021 году </t>
  </si>
  <si>
    <t>Источники финансирования дефицита бюджета  сельского поселения Саранпауль  на 2021 год</t>
  </si>
  <si>
    <t xml:space="preserve">Источники финансирования дефицита бюджета  сельского поселения Саранпауль  на плановый период 2022 и 2023 годов </t>
  </si>
  <si>
    <t>Объем межбюджетных трансфертов получаемых из бюджета Березовского района в 2021 году</t>
  </si>
  <si>
    <t xml:space="preserve">Объем межбюджетных трансфертов получаемых из бюджета Березовского района на плановый период 2022 и 2023 годов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</si>
  <si>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</si>
  <si>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</si>
  <si>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Обеспечение проведения выборов и референдумов</t>
  </si>
  <si>
    <t>07</t>
  </si>
  <si>
    <t>Расходы на подготовку и проведение выборов в сельском поселении Саранпауль</t>
  </si>
  <si>
    <t>22050</t>
  </si>
  <si>
    <t>Прочая закупка товаров, работ и услуг для обеспечения государственных (муниципальных) нужд</t>
  </si>
  <si>
    <t>880</t>
  </si>
  <si>
    <t>Подпрограмма "Профилактика экстремизма и терроризма"</t>
  </si>
  <si>
    <t>Основное мероприятие "Укрепление толерантности и профилактика экстремизма и терроризм"</t>
  </si>
  <si>
    <t>Основное мероприятие "Обеспечение функционирования и развития систем видеонаблюдения в сфере общественного порядка"</t>
  </si>
  <si>
    <t>Расходы  на софинансирование субсидии на обеспечение функционирования и развития систем видеонаблюдения в сфере общественного порядка</t>
  </si>
  <si>
    <t>S2290</t>
  </si>
  <si>
    <t>Транспорт</t>
  </si>
  <si>
    <t>Основное мероприятие "Повышение качества транспортных услуг"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</si>
  <si>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на 2021г.</t>
  </si>
  <si>
    <t>Передача контрольно-счетной палате Березовского района полномочий контрольно-счетного органа сельского поселения Саранпауль по осуществлению внешнего муниципального финансового контроля в части проведения внешней проверки годового отчета об исполнении бюджета поселения,  экспертизы проекта бюджета поселения и внесения изменений в него, а так же контроля за исполнением бюджета на 2021г.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</si>
  <si>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на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</si>
</sst>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2" fillId="0" borderId="1" applyNumberFormat="0">
      <alignment horizontal="right" vertical="top"/>
    </xf>
    <xf numFmtId="49" fontId="11" fillId="2" borderId="1">
      <alignment horizontal="left" vertical="top" wrapText="1"/>
    </xf>
    <xf numFmtId="0" fontId="12" fillId="3" borderId="1">
      <alignment horizontal="left" vertical="top" wrapText="1"/>
    </xf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0" fillId="0" borderId="0" xfId="0" applyNumberFormat="1"/>
    <xf numFmtId="49" fontId="5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23" fillId="0" borderId="2" xfId="0" applyFont="1" applyFill="1" applyBorder="1" applyAlignment="1">
      <alignment horizontal="left" vertical="justify" wrapText="1"/>
    </xf>
    <xf numFmtId="4" fontId="28" fillId="0" borderId="2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4" fontId="26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wrapText="1"/>
    </xf>
    <xf numFmtId="0" fontId="22" fillId="0" borderId="2" xfId="0" applyFont="1" applyFill="1" applyBorder="1" applyAlignment="1">
      <alignment wrapText="1"/>
    </xf>
    <xf numFmtId="4" fontId="28" fillId="0" borderId="2" xfId="0" applyNumberFormat="1" applyFont="1" applyFill="1" applyBorder="1" applyAlignment="1">
      <alignment horizontal="center" wrapText="1"/>
    </xf>
    <xf numFmtId="4" fontId="23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left" vertical="justify"/>
    </xf>
    <xf numFmtId="0" fontId="23" fillId="0" borderId="2" xfId="0" applyFont="1" applyFill="1" applyBorder="1" applyAlignment="1">
      <alignment horizontal="left" vertical="justify"/>
    </xf>
    <xf numFmtId="0" fontId="28" fillId="0" borderId="2" xfId="0" applyFont="1" applyFill="1" applyBorder="1"/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justify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1" fillId="0" borderId="2" xfId="0" applyFont="1" applyFill="1" applyBorder="1"/>
    <xf numFmtId="49" fontId="27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14" fontId="23" fillId="0" borderId="2" xfId="0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/>
    </xf>
    <xf numFmtId="0" fontId="24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top" wrapText="1"/>
    </xf>
    <xf numFmtId="2" fontId="23" fillId="0" borderId="2" xfId="0" applyNumberFormat="1" applyFont="1" applyFill="1" applyBorder="1" applyAlignment="1">
      <alignment wrapText="1"/>
    </xf>
    <xf numFmtId="2" fontId="28" fillId="0" borderId="2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right" wrapText="1"/>
    </xf>
    <xf numFmtId="49" fontId="28" fillId="0" borderId="2" xfId="0" applyNumberFormat="1" applyFont="1" applyFill="1" applyBorder="1" applyAlignment="1">
      <alignment horizontal="right" wrapText="1"/>
    </xf>
    <xf numFmtId="49" fontId="22" fillId="0" borderId="2" xfId="0" applyNumberFormat="1" applyFont="1" applyFill="1" applyBorder="1" applyAlignment="1">
      <alignment horizontal="right" wrapText="1"/>
    </xf>
    <xf numFmtId="49" fontId="24" fillId="0" borderId="2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 vertical="justify"/>
    </xf>
    <xf numFmtId="49" fontId="28" fillId="0" borderId="2" xfId="0" applyNumberFormat="1" applyFont="1" applyFill="1" applyBorder="1" applyAlignment="1">
      <alignment horizontal="right"/>
    </xf>
    <xf numFmtId="49" fontId="23" fillId="0" borderId="5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" fontId="13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justify" vertical="center"/>
    </xf>
    <xf numFmtId="165" fontId="2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29" fillId="4" borderId="6" xfId="0" applyNumberFormat="1" applyFont="1" applyFill="1" applyBorder="1" applyAlignment="1">
      <alignment horizontal="center"/>
    </xf>
    <xf numFmtId="49" fontId="22" fillId="0" borderId="2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left" wrapText="1"/>
    </xf>
    <xf numFmtId="49" fontId="29" fillId="4" borderId="6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0" fontId="22" fillId="0" borderId="7" xfId="0" applyFont="1" applyFill="1" applyBorder="1" applyAlignment="1">
      <alignment wrapText="1"/>
    </xf>
    <xf numFmtId="4" fontId="0" fillId="0" borderId="0" xfId="0" applyNumberFormat="1"/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wrapText="1"/>
    </xf>
    <xf numFmtId="14" fontId="23" fillId="0" borderId="6" xfId="0" applyNumberFormat="1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vertical="justify"/>
    </xf>
    <xf numFmtId="49" fontId="29" fillId="0" borderId="6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4" borderId="10" xfId="0" applyNumberFormat="1" applyFont="1" applyFill="1" applyBorder="1" applyAlignment="1">
      <alignment horizontal="center"/>
    </xf>
    <xf numFmtId="49" fontId="29" fillId="4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49" fontId="25" fillId="4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wrapText="1"/>
    </xf>
    <xf numFmtId="2" fontId="23" fillId="0" borderId="6" xfId="0" applyNumberFormat="1" applyFont="1" applyFill="1" applyBorder="1" applyAlignment="1">
      <alignment wrapText="1"/>
    </xf>
    <xf numFmtId="49" fontId="21" fillId="0" borderId="2" xfId="0" applyNumberFormat="1" applyFont="1" applyFill="1" applyBorder="1" applyAlignment="1">
      <alignment horizontal="right" wrapText="1"/>
    </xf>
    <xf numFmtId="49" fontId="23" fillId="0" borderId="2" xfId="0" applyNumberFormat="1" applyFont="1" applyFill="1" applyBorder="1" applyAlignment="1">
      <alignment horizontal="right"/>
    </xf>
    <xf numFmtId="49" fontId="26" fillId="0" borderId="2" xfId="0" applyNumberFormat="1" applyFont="1" applyFill="1" applyBorder="1" applyAlignment="1">
      <alignment horizontal="right" wrapText="1"/>
    </xf>
    <xf numFmtId="0" fontId="24" fillId="0" borderId="6" xfId="0" applyFont="1" applyFill="1" applyBorder="1"/>
    <xf numFmtId="0" fontId="21" fillId="0" borderId="6" xfId="0" applyFont="1" applyFill="1" applyBorder="1"/>
    <xf numFmtId="0" fontId="23" fillId="0" borderId="6" xfId="0" applyFont="1" applyFill="1" applyBorder="1" applyAlignment="1">
      <alignment horizontal="left" vertical="justify"/>
    </xf>
    <xf numFmtId="0" fontId="28" fillId="0" borderId="6" xfId="0" applyFont="1" applyFill="1" applyBorder="1"/>
    <xf numFmtId="0" fontId="2" fillId="0" borderId="2" xfId="0" applyFont="1" applyBorder="1"/>
    <xf numFmtId="0" fontId="32" fillId="0" borderId="2" xfId="0" applyFont="1" applyBorder="1"/>
    <xf numFmtId="0" fontId="20" fillId="0" borderId="2" xfId="0" applyFont="1" applyBorder="1"/>
    <xf numFmtId="0" fontId="0" fillId="0" borderId="2" xfId="0" applyBorder="1"/>
    <xf numFmtId="0" fontId="28" fillId="0" borderId="2" xfId="0" applyFont="1" applyFill="1" applyBorder="1" applyAlignment="1">
      <alignment horizontal="left" vertical="justify" wrapText="1"/>
    </xf>
    <xf numFmtId="0" fontId="23" fillId="0" borderId="6" xfId="0" applyFont="1" applyFill="1" applyBorder="1" applyAlignment="1">
      <alignment horizontal="left" vertical="justify" wrapText="1"/>
    </xf>
    <xf numFmtId="0" fontId="0" fillId="0" borderId="2" xfId="0" applyFont="1" applyBorder="1"/>
    <xf numFmtId="49" fontId="2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justify" vertical="top" wrapText="1"/>
    </xf>
    <xf numFmtId="0" fontId="22" fillId="0" borderId="4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3" fillId="0" borderId="7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vertical="center" wrapText="1"/>
    </xf>
    <xf numFmtId="49" fontId="29" fillId="0" borderId="6" xfId="0" applyNumberFormat="1" applyFont="1" applyFill="1" applyBorder="1" applyAlignment="1">
      <alignment horizontal="center" vertical="top" wrapText="1"/>
    </xf>
    <xf numFmtId="49" fontId="29" fillId="4" borderId="6" xfId="0" applyNumberFormat="1" applyFont="1" applyFill="1" applyBorder="1" applyAlignment="1">
      <alignment horizontal="center" vertical="top" wrapText="1"/>
    </xf>
    <xf numFmtId="49" fontId="27" fillId="4" borderId="6" xfId="0" applyNumberFormat="1" applyFont="1" applyFill="1" applyBorder="1" applyAlignment="1">
      <alignment horizontal="center" wrapText="1"/>
    </xf>
    <xf numFmtId="0" fontId="3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22" fillId="0" borderId="8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21" fillId="0" borderId="0" xfId="0" applyFont="1"/>
    <xf numFmtId="49" fontId="27" fillId="4" borderId="2" xfId="0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 wrapText="1"/>
    </xf>
    <xf numFmtId="49" fontId="29" fillId="0" borderId="2" xfId="0" applyNumberFormat="1" applyFont="1" applyBorder="1" applyAlignment="1">
      <alignment horizontal="center"/>
    </xf>
    <xf numFmtId="0" fontId="22" fillId="0" borderId="7" xfId="0" applyFont="1" applyBorder="1" applyAlignment="1">
      <alignment wrapText="1"/>
    </xf>
    <xf numFmtId="49" fontId="29" fillId="0" borderId="8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2" fontId="23" fillId="0" borderId="6" xfId="0" applyNumberFormat="1" applyFont="1" applyBorder="1" applyAlignment="1">
      <alignment wrapText="1"/>
    </xf>
    <xf numFmtId="0" fontId="23" fillId="0" borderId="7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49" fontId="27" fillId="0" borderId="6" xfId="0" applyNumberFormat="1" applyFont="1" applyBorder="1" applyAlignment="1">
      <alignment horizontal="center"/>
    </xf>
    <xf numFmtId="49" fontId="27" fillId="4" borderId="6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Alignment="1"/>
    <xf numFmtId="0" fontId="2" fillId="0" borderId="3" xfId="0" applyFont="1" applyBorder="1" applyAlignment="1">
      <alignment horizontal="right" vertical="center"/>
    </xf>
    <xf numFmtId="0" fontId="0" fillId="0" borderId="3" xfId="0" applyBorder="1" applyAlignment="1"/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31" fillId="0" borderId="0" xfId="0" applyFont="1" applyAlignment="1"/>
    <xf numFmtId="0" fontId="0" fillId="0" borderId="2" xfId="0" applyBorder="1" applyAlignment="1"/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justify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">
    <cellStyle name="Данные (редактируемые)" xfId="2" xr:uid="{00000000-0005-0000-0000-000000000000}"/>
    <cellStyle name="Обычный" xfId="0" builtinId="0"/>
    <cellStyle name="Обычный 2" xfId="1" xr:uid="{00000000-0005-0000-0000-000002000000}"/>
    <cellStyle name="Свойства элементов измерения" xfId="3" xr:uid="{00000000-0005-0000-0000-000003000000}"/>
    <cellStyle name="Элементы осей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topLeftCell="A28" workbookViewId="0">
      <selection activeCell="B33" sqref="B33"/>
    </sheetView>
  </sheetViews>
  <sheetFormatPr defaultRowHeight="15" x14ac:dyDescent="0.25"/>
  <cols>
    <col min="1" max="1" width="24.42578125" customWidth="1"/>
    <col min="2" max="2" width="42.42578125" customWidth="1"/>
    <col min="3" max="3" width="19.140625" customWidth="1"/>
    <col min="4" max="4" width="37" customWidth="1"/>
    <col min="5" max="5" width="45.5703125" customWidth="1"/>
  </cols>
  <sheetData>
    <row r="1" spans="1:3" ht="76.5" x14ac:dyDescent="0.25">
      <c r="A1" s="2"/>
      <c r="B1" s="2"/>
      <c r="C1" s="174" t="s">
        <v>335</v>
      </c>
    </row>
    <row r="2" spans="1:3" ht="15" customHeight="1" x14ac:dyDescent="0.25">
      <c r="A2" s="193" t="s">
        <v>334</v>
      </c>
      <c r="B2" s="193"/>
      <c r="C2" s="193"/>
    </row>
    <row r="3" spans="1:3" x14ac:dyDescent="0.25">
      <c r="A3" s="194" t="s">
        <v>0</v>
      </c>
      <c r="B3" s="194"/>
      <c r="C3" s="194"/>
    </row>
    <row r="4" spans="1:3" ht="48" customHeight="1" x14ac:dyDescent="0.25">
      <c r="A4" s="192" t="s">
        <v>1</v>
      </c>
      <c r="B4" s="192" t="s">
        <v>2</v>
      </c>
      <c r="C4" s="192" t="s">
        <v>261</v>
      </c>
    </row>
    <row r="5" spans="1:3" x14ac:dyDescent="0.25">
      <c r="A5" s="192"/>
      <c r="B5" s="192"/>
      <c r="C5" s="192"/>
    </row>
    <row r="6" spans="1:3" x14ac:dyDescent="0.25">
      <c r="A6" s="21">
        <v>1</v>
      </c>
      <c r="B6" s="21">
        <v>2</v>
      </c>
      <c r="C6" s="21">
        <v>3</v>
      </c>
    </row>
    <row r="7" spans="1:3" x14ac:dyDescent="0.25">
      <c r="A7" s="22" t="s">
        <v>3</v>
      </c>
      <c r="B7" s="22" t="s">
        <v>141</v>
      </c>
      <c r="C7" s="23">
        <f>C8+C18+C24+C26+C13</f>
        <v>22803.199999999997</v>
      </c>
    </row>
    <row r="8" spans="1:3" x14ac:dyDescent="0.25">
      <c r="A8" s="22" t="s">
        <v>4</v>
      </c>
      <c r="B8" s="22" t="s">
        <v>5</v>
      </c>
      <c r="C8" s="23">
        <f>C9</f>
        <v>8457.2000000000007</v>
      </c>
    </row>
    <row r="9" spans="1:3" x14ac:dyDescent="0.25">
      <c r="A9" s="24" t="s">
        <v>22</v>
      </c>
      <c r="B9" s="25" t="s">
        <v>6</v>
      </c>
      <c r="C9" s="26">
        <f>C10+C11+C12</f>
        <v>8457.2000000000007</v>
      </c>
    </row>
    <row r="10" spans="1:3" ht="76.5" x14ac:dyDescent="0.25">
      <c r="A10" s="24" t="s">
        <v>7</v>
      </c>
      <c r="B10" s="25" t="s">
        <v>248</v>
      </c>
      <c r="C10" s="26">
        <v>8065.2</v>
      </c>
    </row>
    <row r="11" spans="1:3" ht="114.75" x14ac:dyDescent="0.25">
      <c r="A11" s="24" t="s">
        <v>8</v>
      </c>
      <c r="B11" s="25" t="s">
        <v>249</v>
      </c>
      <c r="C11" s="26">
        <v>390</v>
      </c>
    </row>
    <row r="12" spans="1:3" ht="51" x14ac:dyDescent="0.25">
      <c r="A12" s="24" t="s">
        <v>9</v>
      </c>
      <c r="B12" s="25" t="s">
        <v>10</v>
      </c>
      <c r="C12" s="26">
        <v>2</v>
      </c>
    </row>
    <row r="13" spans="1:3" ht="25.5" x14ac:dyDescent="0.25">
      <c r="A13" s="22" t="s">
        <v>250</v>
      </c>
      <c r="B13" s="27" t="s">
        <v>251</v>
      </c>
      <c r="C13" s="23">
        <f>C14+C15+C16+C17</f>
        <v>8868.3999999999978</v>
      </c>
    </row>
    <row r="14" spans="1:3" ht="76.5" x14ac:dyDescent="0.25">
      <c r="A14" s="24" t="s">
        <v>214</v>
      </c>
      <c r="B14" s="25" t="s">
        <v>211</v>
      </c>
      <c r="C14" s="26">
        <v>4037.2</v>
      </c>
    </row>
    <row r="15" spans="1:3" ht="89.25" x14ac:dyDescent="0.25">
      <c r="A15" s="24" t="s">
        <v>215</v>
      </c>
      <c r="B15" s="25" t="s">
        <v>212</v>
      </c>
      <c r="C15" s="26">
        <v>30</v>
      </c>
    </row>
    <row r="16" spans="1:3" ht="76.5" x14ac:dyDescent="0.25">
      <c r="A16" s="24" t="s">
        <v>216</v>
      </c>
      <c r="B16" s="25" t="s">
        <v>213</v>
      </c>
      <c r="C16" s="26">
        <v>5392.4</v>
      </c>
    </row>
    <row r="17" spans="1:3" ht="76.5" x14ac:dyDescent="0.25">
      <c r="A17" s="24" t="s">
        <v>373</v>
      </c>
      <c r="B17" s="157" t="s">
        <v>372</v>
      </c>
      <c r="C17" s="26">
        <v>-591.20000000000005</v>
      </c>
    </row>
    <row r="18" spans="1:3" x14ac:dyDescent="0.25">
      <c r="A18" s="22" t="s">
        <v>11</v>
      </c>
      <c r="B18" s="22" t="s">
        <v>12</v>
      </c>
      <c r="C18" s="23">
        <f>C19+C22+C23+C20+C21</f>
        <v>2630</v>
      </c>
    </row>
    <row r="19" spans="1:3" ht="51" x14ac:dyDescent="0.25">
      <c r="A19" s="24" t="s">
        <v>13</v>
      </c>
      <c r="B19" s="25" t="s">
        <v>198</v>
      </c>
      <c r="C19" s="26">
        <v>530</v>
      </c>
    </row>
    <row r="20" spans="1:3" x14ac:dyDescent="0.25">
      <c r="A20" s="24" t="s">
        <v>314</v>
      </c>
      <c r="B20" s="25" t="s">
        <v>312</v>
      </c>
      <c r="C20" s="26">
        <v>45</v>
      </c>
    </row>
    <row r="21" spans="1:3" x14ac:dyDescent="0.25">
      <c r="A21" s="24" t="s">
        <v>315</v>
      </c>
      <c r="B21" s="25" t="s">
        <v>313</v>
      </c>
      <c r="C21" s="26">
        <v>65</v>
      </c>
    </row>
    <row r="22" spans="1:3" ht="38.25" x14ac:dyDescent="0.25">
      <c r="A22" s="24" t="s">
        <v>143</v>
      </c>
      <c r="B22" s="25" t="s">
        <v>252</v>
      </c>
      <c r="C22" s="26">
        <v>1900</v>
      </c>
    </row>
    <row r="23" spans="1:3" ht="38.25" x14ac:dyDescent="0.25">
      <c r="A23" s="24" t="s">
        <v>144</v>
      </c>
      <c r="B23" s="25" t="s">
        <v>145</v>
      </c>
      <c r="C23" s="26">
        <v>90</v>
      </c>
    </row>
    <row r="24" spans="1:3" x14ac:dyDescent="0.25">
      <c r="A24" s="22" t="s">
        <v>14</v>
      </c>
      <c r="B24" s="22" t="s">
        <v>15</v>
      </c>
      <c r="C24" s="23">
        <f>C25</f>
        <v>10</v>
      </c>
    </row>
    <row r="25" spans="1:3" ht="76.5" x14ac:dyDescent="0.25">
      <c r="A25" s="24" t="s">
        <v>253</v>
      </c>
      <c r="B25" s="24" t="s">
        <v>199</v>
      </c>
      <c r="C25" s="26">
        <v>10</v>
      </c>
    </row>
    <row r="26" spans="1:3" ht="38.25" x14ac:dyDescent="0.25">
      <c r="A26" s="22" t="s">
        <v>16</v>
      </c>
      <c r="B26" s="27" t="s">
        <v>17</v>
      </c>
      <c r="C26" s="23">
        <f>C27+C28</f>
        <v>2837.6</v>
      </c>
    </row>
    <row r="27" spans="1:3" ht="76.5" x14ac:dyDescent="0.25">
      <c r="A27" s="24" t="s">
        <v>18</v>
      </c>
      <c r="B27" s="157" t="s">
        <v>310</v>
      </c>
      <c r="C27" s="26">
        <v>374</v>
      </c>
    </row>
    <row r="28" spans="1:3" ht="76.5" x14ac:dyDescent="0.25">
      <c r="A28" s="24" t="s">
        <v>263</v>
      </c>
      <c r="B28" s="158" t="s">
        <v>262</v>
      </c>
      <c r="C28" s="26">
        <v>2463.6</v>
      </c>
    </row>
    <row r="29" spans="1:3" x14ac:dyDescent="0.25">
      <c r="A29" s="22" t="s">
        <v>19</v>
      </c>
      <c r="B29" s="109" t="s">
        <v>331</v>
      </c>
      <c r="C29" s="23">
        <f>C30+C32+C36</f>
        <v>45385</v>
      </c>
    </row>
    <row r="30" spans="1:3" ht="25.5" x14ac:dyDescent="0.25">
      <c r="A30" s="22" t="s">
        <v>324</v>
      </c>
      <c r="B30" s="109" t="s">
        <v>254</v>
      </c>
      <c r="C30" s="23">
        <f>C31</f>
        <v>43307.4</v>
      </c>
    </row>
    <row r="31" spans="1:3" ht="25.5" x14ac:dyDescent="0.25">
      <c r="A31" s="24" t="s">
        <v>325</v>
      </c>
      <c r="B31" s="159" t="s">
        <v>200</v>
      </c>
      <c r="C31" s="26">
        <v>43307.4</v>
      </c>
    </row>
    <row r="32" spans="1:3" ht="25.5" x14ac:dyDescent="0.25">
      <c r="A32" s="22" t="s">
        <v>326</v>
      </c>
      <c r="B32" s="109" t="s">
        <v>255</v>
      </c>
      <c r="C32" s="23">
        <f>C33+C35+C34</f>
        <v>548.69999999999993</v>
      </c>
    </row>
    <row r="33" spans="1:3" ht="38.25" x14ac:dyDescent="0.25">
      <c r="A33" s="24" t="s">
        <v>317</v>
      </c>
      <c r="B33" s="171" t="s">
        <v>316</v>
      </c>
      <c r="C33" s="26">
        <v>4.3</v>
      </c>
    </row>
    <row r="34" spans="1:3" ht="51" x14ac:dyDescent="0.25">
      <c r="A34" s="24" t="s">
        <v>327</v>
      </c>
      <c r="B34" s="159" t="s">
        <v>202</v>
      </c>
      <c r="C34" s="26">
        <v>466.4</v>
      </c>
    </row>
    <row r="35" spans="1:3" ht="38.25" x14ac:dyDescent="0.25">
      <c r="A35" s="24" t="s">
        <v>328</v>
      </c>
      <c r="B35" s="159" t="s">
        <v>201</v>
      </c>
      <c r="C35" s="26">
        <v>78</v>
      </c>
    </row>
    <row r="36" spans="1:3" x14ac:dyDescent="0.25">
      <c r="A36" s="22" t="s">
        <v>329</v>
      </c>
      <c r="B36" s="22" t="s">
        <v>84</v>
      </c>
      <c r="C36" s="23">
        <f>C37</f>
        <v>1528.9</v>
      </c>
    </row>
    <row r="37" spans="1:3" ht="25.5" x14ac:dyDescent="0.25">
      <c r="A37" s="24" t="s">
        <v>330</v>
      </c>
      <c r="B37" s="160" t="s">
        <v>203</v>
      </c>
      <c r="C37" s="26">
        <v>1528.9</v>
      </c>
    </row>
    <row r="38" spans="1:3" x14ac:dyDescent="0.25">
      <c r="A38" s="28"/>
      <c r="B38" s="22" t="s">
        <v>20</v>
      </c>
      <c r="C38" s="23">
        <f>C7+C29</f>
        <v>68188.2</v>
      </c>
    </row>
  </sheetData>
  <mergeCells count="5">
    <mergeCell ref="A4:A5"/>
    <mergeCell ref="B4:B5"/>
    <mergeCell ref="C4:C5"/>
    <mergeCell ref="A2:C2"/>
    <mergeCell ref="A3:C3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13"/>
  <sheetViews>
    <sheetView topLeftCell="A94" workbookViewId="0">
      <selection activeCell="L97" sqref="L97"/>
    </sheetView>
  </sheetViews>
  <sheetFormatPr defaultRowHeight="15" x14ac:dyDescent="0.25"/>
  <cols>
    <col min="1" max="1" width="62.140625" customWidth="1"/>
    <col min="2" max="3" width="5.28515625" customWidth="1"/>
    <col min="4" max="4" width="5.85546875" customWidth="1"/>
    <col min="5" max="5" width="6.5703125" customWidth="1"/>
    <col min="6" max="6" width="6" customWidth="1"/>
    <col min="7" max="7" width="5.7109375" customWidth="1"/>
    <col min="8" max="8" width="7.85546875" customWidth="1"/>
    <col min="10" max="10" width="11" bestFit="1" customWidth="1"/>
    <col min="12" max="12" width="9.42578125" bestFit="1" customWidth="1"/>
  </cols>
  <sheetData>
    <row r="1" spans="1:13" ht="15.75" x14ac:dyDescent="0.25">
      <c r="A1" s="198"/>
      <c r="B1" s="116"/>
      <c r="C1" s="11"/>
      <c r="D1" s="6" t="s">
        <v>58</v>
      </c>
      <c r="E1" s="7"/>
      <c r="F1" s="7"/>
      <c r="G1" s="199" t="s">
        <v>344</v>
      </c>
      <c r="H1" s="199"/>
      <c r="I1" s="199"/>
      <c r="J1" s="195"/>
      <c r="K1" s="195"/>
      <c r="L1" s="195"/>
      <c r="M1" s="195"/>
    </row>
    <row r="2" spans="1:13" ht="13.5" customHeight="1" x14ac:dyDescent="0.25">
      <c r="A2" s="198"/>
      <c r="B2" s="116"/>
      <c r="C2" s="11"/>
      <c r="D2" s="8"/>
      <c r="E2" s="7"/>
      <c r="F2" s="7"/>
      <c r="G2" s="199"/>
      <c r="H2" s="199"/>
      <c r="I2" s="199"/>
      <c r="J2" s="195"/>
      <c r="K2" s="195"/>
      <c r="L2" s="195"/>
      <c r="M2" s="195"/>
    </row>
    <row r="3" spans="1:13" ht="15.75" x14ac:dyDescent="0.25">
      <c r="A3" s="198"/>
      <c r="B3" s="116"/>
      <c r="C3" s="11"/>
      <c r="D3" s="8" t="s">
        <v>59</v>
      </c>
      <c r="E3" s="7"/>
      <c r="F3" s="7"/>
      <c r="G3" s="199"/>
      <c r="H3" s="199"/>
      <c r="I3" s="199"/>
      <c r="J3" s="195"/>
      <c r="K3" s="195"/>
      <c r="L3" s="195"/>
      <c r="M3" s="195"/>
    </row>
    <row r="4" spans="1:13" ht="15.75" x14ac:dyDescent="0.25">
      <c r="A4" s="193" t="s">
        <v>362</v>
      </c>
      <c r="B4" s="193"/>
      <c r="C4" s="193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15.75" x14ac:dyDescent="0.25">
      <c r="A5" s="20"/>
      <c r="B5" s="20"/>
      <c r="C5" s="12"/>
      <c r="D5" s="7"/>
      <c r="E5" s="7"/>
      <c r="F5" s="7"/>
      <c r="G5" s="7"/>
      <c r="H5" s="7"/>
      <c r="I5" s="7"/>
    </row>
    <row r="6" spans="1:13" x14ac:dyDescent="0.25">
      <c r="A6" s="208" t="s">
        <v>0</v>
      </c>
      <c r="B6" s="208"/>
      <c r="C6" s="208"/>
      <c r="D6" s="209"/>
      <c r="E6" s="209"/>
      <c r="F6" s="209"/>
      <c r="G6" s="209"/>
      <c r="H6" s="209"/>
      <c r="I6" s="209"/>
      <c r="J6" s="195"/>
      <c r="K6" s="195"/>
      <c r="L6" s="195"/>
      <c r="M6" s="195"/>
    </row>
    <row r="7" spans="1:13" x14ac:dyDescent="0.25">
      <c r="A7" s="201" t="s">
        <v>23</v>
      </c>
      <c r="B7" s="213" t="s">
        <v>82</v>
      </c>
      <c r="C7" s="204" t="s">
        <v>24</v>
      </c>
      <c r="D7" s="204" t="s">
        <v>25</v>
      </c>
      <c r="E7" s="205" t="s">
        <v>26</v>
      </c>
      <c r="F7" s="205"/>
      <c r="G7" s="205"/>
      <c r="H7" s="205"/>
      <c r="I7" s="206" t="s">
        <v>27</v>
      </c>
      <c r="J7" s="202" t="s">
        <v>311</v>
      </c>
      <c r="K7" s="212" t="s">
        <v>85</v>
      </c>
      <c r="L7" s="202" t="s">
        <v>353</v>
      </c>
      <c r="M7" s="212" t="s">
        <v>85</v>
      </c>
    </row>
    <row r="8" spans="1:13" ht="21" customHeight="1" x14ac:dyDescent="0.25">
      <c r="A8" s="201"/>
      <c r="B8" s="218"/>
      <c r="C8" s="204"/>
      <c r="D8" s="204"/>
      <c r="E8" s="155" t="s">
        <v>28</v>
      </c>
      <c r="F8" s="155" t="s">
        <v>29</v>
      </c>
      <c r="G8" s="155" t="s">
        <v>189</v>
      </c>
      <c r="H8" s="155" t="s">
        <v>30</v>
      </c>
      <c r="I8" s="207"/>
      <c r="J8" s="203"/>
      <c r="K8" s="217"/>
      <c r="L8" s="203"/>
      <c r="M8" s="217"/>
    </row>
    <row r="9" spans="1:13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194</v>
      </c>
      <c r="K9" s="77">
        <v>10</v>
      </c>
      <c r="L9" s="33" t="s">
        <v>160</v>
      </c>
      <c r="M9" s="77" t="s">
        <v>226</v>
      </c>
    </row>
    <row r="10" spans="1:13" x14ac:dyDescent="0.25">
      <c r="A10" s="78" t="s">
        <v>195</v>
      </c>
      <c r="B10" s="106">
        <v>650</v>
      </c>
      <c r="C10" s="60">
        <v>0</v>
      </c>
      <c r="D10" s="60" t="s">
        <v>61</v>
      </c>
      <c r="E10" s="80" t="s">
        <v>61</v>
      </c>
      <c r="F10" s="79" t="s">
        <v>64</v>
      </c>
      <c r="G10" s="79" t="s">
        <v>61</v>
      </c>
      <c r="H10" s="79" t="s">
        <v>152</v>
      </c>
      <c r="I10" s="79" t="s">
        <v>62</v>
      </c>
      <c r="J10" s="38">
        <f>J11+J39+J43+J55+J77+J109+J101+J105</f>
        <v>67591.200000000012</v>
      </c>
      <c r="K10" s="38">
        <f>K11+K39+K43+K55+K77+K109</f>
        <v>544.4</v>
      </c>
      <c r="L10" s="38">
        <f>L11+L39+L43+L55+L77+L109+L101+L105</f>
        <v>68566.400000000009</v>
      </c>
      <c r="M10" s="38">
        <f>M11+M39+M43+M55+M77+M109</f>
        <v>559.20000000000005</v>
      </c>
    </row>
    <row r="11" spans="1:13" x14ac:dyDescent="0.25">
      <c r="A11" s="59" t="s">
        <v>31</v>
      </c>
      <c r="B11" s="59">
        <v>650</v>
      </c>
      <c r="C11" s="60" t="s">
        <v>60</v>
      </c>
      <c r="D11" s="60" t="s">
        <v>61</v>
      </c>
      <c r="E11" s="60" t="s">
        <v>61</v>
      </c>
      <c r="F11" s="60" t="s">
        <v>64</v>
      </c>
      <c r="G11" s="60" t="s">
        <v>61</v>
      </c>
      <c r="H11" s="60" t="s">
        <v>152</v>
      </c>
      <c r="I11" s="60" t="s">
        <v>62</v>
      </c>
      <c r="J11" s="38">
        <f>J12+J15+J18+J23+J26</f>
        <v>39933.800000000003</v>
      </c>
      <c r="K11" s="38"/>
      <c r="L11" s="38">
        <f>L12+L15+L18+L23+L26</f>
        <v>42842.8</v>
      </c>
      <c r="M11" s="38"/>
    </row>
    <row r="12" spans="1:13" ht="26.25" x14ac:dyDescent="0.25">
      <c r="A12" s="61" t="s">
        <v>32</v>
      </c>
      <c r="B12" s="61">
        <v>650</v>
      </c>
      <c r="C12" s="34" t="s">
        <v>60</v>
      </c>
      <c r="D12" s="34" t="s">
        <v>63</v>
      </c>
      <c r="E12" s="34" t="s">
        <v>61</v>
      </c>
      <c r="F12" s="34" t="s">
        <v>64</v>
      </c>
      <c r="G12" s="34" t="s">
        <v>61</v>
      </c>
      <c r="H12" s="34" t="s">
        <v>152</v>
      </c>
      <c r="I12" s="34" t="s">
        <v>62</v>
      </c>
      <c r="J12" s="30">
        <f>J13</f>
        <v>1960</v>
      </c>
      <c r="K12" s="30"/>
      <c r="L12" s="30">
        <f>L13</f>
        <v>1960</v>
      </c>
      <c r="M12" s="30"/>
    </row>
    <row r="13" spans="1:13" x14ac:dyDescent="0.25">
      <c r="A13" s="63" t="s">
        <v>153</v>
      </c>
      <c r="B13" s="71">
        <v>650</v>
      </c>
      <c r="C13" s="32" t="s">
        <v>60</v>
      </c>
      <c r="D13" s="32" t="s">
        <v>63</v>
      </c>
      <c r="E13" s="32" t="s">
        <v>265</v>
      </c>
      <c r="F13" s="32" t="s">
        <v>64</v>
      </c>
      <c r="G13" s="32" t="s">
        <v>65</v>
      </c>
      <c r="H13" s="32" t="s">
        <v>154</v>
      </c>
      <c r="I13" s="32" t="s">
        <v>62</v>
      </c>
      <c r="J13" s="31">
        <f>J14</f>
        <v>1960</v>
      </c>
      <c r="K13" s="31"/>
      <c r="L13" s="31">
        <f>L14</f>
        <v>1960</v>
      </c>
      <c r="M13" s="31"/>
    </row>
    <row r="14" spans="1:13" ht="21" customHeight="1" x14ac:dyDescent="0.25">
      <c r="A14" s="63" t="s">
        <v>155</v>
      </c>
      <c r="B14" s="71">
        <v>650</v>
      </c>
      <c r="C14" s="32" t="s">
        <v>60</v>
      </c>
      <c r="D14" s="32" t="s">
        <v>63</v>
      </c>
      <c r="E14" s="32" t="s">
        <v>265</v>
      </c>
      <c r="F14" s="32" t="s">
        <v>64</v>
      </c>
      <c r="G14" s="32" t="s">
        <v>65</v>
      </c>
      <c r="H14" s="32" t="s">
        <v>154</v>
      </c>
      <c r="I14" s="32" t="s">
        <v>156</v>
      </c>
      <c r="J14" s="31">
        <v>1960</v>
      </c>
      <c r="K14" s="31"/>
      <c r="L14" s="31">
        <v>1960</v>
      </c>
      <c r="M14" s="31"/>
    </row>
    <row r="15" spans="1:13" ht="39" x14ac:dyDescent="0.25">
      <c r="A15" s="65" t="s">
        <v>266</v>
      </c>
      <c r="B15" s="72" t="s">
        <v>197</v>
      </c>
      <c r="C15" s="34" t="s">
        <v>60</v>
      </c>
      <c r="D15" s="34" t="s">
        <v>67</v>
      </c>
      <c r="E15" s="34" t="s">
        <v>61</v>
      </c>
      <c r="F15" s="34" t="s">
        <v>64</v>
      </c>
      <c r="G15" s="34" t="s">
        <v>61</v>
      </c>
      <c r="H15" s="34" t="s">
        <v>152</v>
      </c>
      <c r="I15" s="34" t="s">
        <v>62</v>
      </c>
      <c r="J15" s="30">
        <f>J16</f>
        <v>116.2</v>
      </c>
      <c r="K15" s="30"/>
      <c r="L15" s="30">
        <f>L16</f>
        <v>116.2</v>
      </c>
      <c r="M15" s="30"/>
    </row>
    <row r="16" spans="1:13" x14ac:dyDescent="0.25">
      <c r="A16" s="64" t="s">
        <v>268</v>
      </c>
      <c r="B16" s="71" t="s">
        <v>197</v>
      </c>
      <c r="C16" s="32" t="s">
        <v>60</v>
      </c>
      <c r="D16" s="32" t="s">
        <v>67</v>
      </c>
      <c r="E16" s="32" t="s">
        <v>77</v>
      </c>
      <c r="F16" s="32" t="s">
        <v>64</v>
      </c>
      <c r="G16" s="101" t="s">
        <v>63</v>
      </c>
      <c r="H16" s="101" t="s">
        <v>269</v>
      </c>
      <c r="I16" s="32" t="s">
        <v>62</v>
      </c>
      <c r="J16" s="31">
        <f t="shared" ref="J16:L16" si="0">J17</f>
        <v>116.2</v>
      </c>
      <c r="K16" s="31"/>
      <c r="L16" s="31">
        <f t="shared" si="0"/>
        <v>116.2</v>
      </c>
      <c r="M16" s="31"/>
    </row>
    <row r="17" spans="1:13" ht="26.25" x14ac:dyDescent="0.25">
      <c r="A17" s="103" t="s">
        <v>131</v>
      </c>
      <c r="B17" s="71" t="s">
        <v>197</v>
      </c>
      <c r="C17" s="32" t="s">
        <v>60</v>
      </c>
      <c r="D17" s="32" t="s">
        <v>67</v>
      </c>
      <c r="E17" s="32" t="s">
        <v>77</v>
      </c>
      <c r="F17" s="32" t="s">
        <v>64</v>
      </c>
      <c r="G17" s="32" t="s">
        <v>63</v>
      </c>
      <c r="H17" s="32" t="s">
        <v>269</v>
      </c>
      <c r="I17" s="32" t="s">
        <v>74</v>
      </c>
      <c r="J17" s="31">
        <v>116.2</v>
      </c>
      <c r="K17" s="31"/>
      <c r="L17" s="31">
        <v>116.2</v>
      </c>
      <c r="M17" s="31"/>
    </row>
    <row r="18" spans="1:13" ht="39" x14ac:dyDescent="0.25">
      <c r="A18" s="65" t="s">
        <v>33</v>
      </c>
      <c r="B18" s="72">
        <v>650</v>
      </c>
      <c r="C18" s="34" t="s">
        <v>60</v>
      </c>
      <c r="D18" s="34" t="s">
        <v>65</v>
      </c>
      <c r="E18" s="34" t="s">
        <v>61</v>
      </c>
      <c r="F18" s="34" t="s">
        <v>64</v>
      </c>
      <c r="G18" s="34" t="s">
        <v>61</v>
      </c>
      <c r="H18" s="34" t="s">
        <v>152</v>
      </c>
      <c r="I18" s="34" t="s">
        <v>62</v>
      </c>
      <c r="J18" s="30">
        <f>J19</f>
        <v>20076.400000000001</v>
      </c>
      <c r="K18" s="31"/>
      <c r="L18" s="30">
        <f>L19</f>
        <v>20756.7</v>
      </c>
      <c r="M18" s="31"/>
    </row>
    <row r="19" spans="1:13" x14ac:dyDescent="0.25">
      <c r="A19" s="140" t="s">
        <v>157</v>
      </c>
      <c r="B19" s="102">
        <v>650</v>
      </c>
      <c r="C19" s="32" t="s">
        <v>60</v>
      </c>
      <c r="D19" s="32" t="s">
        <v>65</v>
      </c>
      <c r="E19" s="32" t="s">
        <v>265</v>
      </c>
      <c r="F19" s="32" t="s">
        <v>64</v>
      </c>
      <c r="G19" s="32" t="s">
        <v>60</v>
      </c>
      <c r="H19" s="32" t="s">
        <v>158</v>
      </c>
      <c r="I19" s="32" t="s">
        <v>62</v>
      </c>
      <c r="J19" s="31">
        <f>J20+J21+J22</f>
        <v>20076.400000000001</v>
      </c>
      <c r="K19" s="30"/>
      <c r="L19" s="31">
        <f>L20+L21+L22</f>
        <v>20756.7</v>
      </c>
      <c r="M19" s="30"/>
    </row>
    <row r="20" spans="1:13" ht="25.5" x14ac:dyDescent="0.25">
      <c r="A20" s="63" t="s">
        <v>155</v>
      </c>
      <c r="B20" s="71">
        <v>650</v>
      </c>
      <c r="C20" s="32" t="s">
        <v>60</v>
      </c>
      <c r="D20" s="32" t="s">
        <v>65</v>
      </c>
      <c r="E20" s="32" t="s">
        <v>265</v>
      </c>
      <c r="F20" s="32" t="s">
        <v>64</v>
      </c>
      <c r="G20" s="32" t="s">
        <v>60</v>
      </c>
      <c r="H20" s="32" t="s">
        <v>158</v>
      </c>
      <c r="I20" s="32" t="s">
        <v>156</v>
      </c>
      <c r="J20" s="31">
        <v>19858.2</v>
      </c>
      <c r="K20" s="31"/>
      <c r="L20" s="31">
        <v>20538.5</v>
      </c>
      <c r="M20" s="31"/>
    </row>
    <row r="21" spans="1:13" ht="26.25" x14ac:dyDescent="0.25">
      <c r="A21" s="37" t="s">
        <v>131</v>
      </c>
      <c r="B21" s="71">
        <v>650</v>
      </c>
      <c r="C21" s="32" t="s">
        <v>60</v>
      </c>
      <c r="D21" s="32" t="s">
        <v>65</v>
      </c>
      <c r="E21" s="32" t="s">
        <v>265</v>
      </c>
      <c r="F21" s="32" t="s">
        <v>64</v>
      </c>
      <c r="G21" s="32" t="s">
        <v>60</v>
      </c>
      <c r="H21" s="32" t="s">
        <v>158</v>
      </c>
      <c r="I21" s="32" t="s">
        <v>74</v>
      </c>
      <c r="J21" s="31">
        <v>185.2</v>
      </c>
      <c r="K21" s="31"/>
      <c r="L21" s="31">
        <v>185.2</v>
      </c>
      <c r="M21" s="31"/>
    </row>
    <row r="22" spans="1:13" x14ac:dyDescent="0.25">
      <c r="A22" s="37" t="s">
        <v>83</v>
      </c>
      <c r="B22" s="102">
        <v>650</v>
      </c>
      <c r="C22" s="32" t="s">
        <v>60</v>
      </c>
      <c r="D22" s="32" t="s">
        <v>65</v>
      </c>
      <c r="E22" s="32" t="s">
        <v>265</v>
      </c>
      <c r="F22" s="32" t="s">
        <v>64</v>
      </c>
      <c r="G22" s="32" t="s">
        <v>60</v>
      </c>
      <c r="H22" s="32" t="s">
        <v>158</v>
      </c>
      <c r="I22" s="32" t="s">
        <v>159</v>
      </c>
      <c r="J22" s="31">
        <v>33</v>
      </c>
      <c r="K22" s="30"/>
      <c r="L22" s="31">
        <v>33</v>
      </c>
      <c r="M22" s="30"/>
    </row>
    <row r="23" spans="1:13" x14ac:dyDescent="0.25">
      <c r="A23" s="50" t="s">
        <v>35</v>
      </c>
      <c r="B23" s="72">
        <v>650</v>
      </c>
      <c r="C23" s="35" t="s">
        <v>60</v>
      </c>
      <c r="D23" s="35" t="s">
        <v>160</v>
      </c>
      <c r="E23" s="35" t="s">
        <v>61</v>
      </c>
      <c r="F23" s="35" t="s">
        <v>64</v>
      </c>
      <c r="G23" s="35" t="s">
        <v>61</v>
      </c>
      <c r="H23" s="35" t="s">
        <v>152</v>
      </c>
      <c r="I23" s="35" t="s">
        <v>62</v>
      </c>
      <c r="J23" s="36">
        <f>J24</f>
        <v>100</v>
      </c>
      <c r="K23" s="31"/>
      <c r="L23" s="36">
        <f>L24</f>
        <v>100</v>
      </c>
      <c r="M23" s="31"/>
    </row>
    <row r="24" spans="1:13" x14ac:dyDescent="0.25">
      <c r="A24" s="37" t="s">
        <v>247</v>
      </c>
      <c r="B24" s="71">
        <v>650</v>
      </c>
      <c r="C24" s="32" t="s">
        <v>60</v>
      </c>
      <c r="D24" s="32" t="s">
        <v>160</v>
      </c>
      <c r="E24" s="32" t="s">
        <v>270</v>
      </c>
      <c r="F24" s="32" t="s">
        <v>64</v>
      </c>
      <c r="G24" s="32" t="s">
        <v>67</v>
      </c>
      <c r="H24" s="32" t="s">
        <v>162</v>
      </c>
      <c r="I24" s="32" t="s">
        <v>62</v>
      </c>
      <c r="J24" s="31">
        <f t="shared" ref="J24:L24" si="1">J25</f>
        <v>100</v>
      </c>
      <c r="K24" s="31"/>
      <c r="L24" s="31">
        <f t="shared" si="1"/>
        <v>100</v>
      </c>
      <c r="M24" s="31"/>
    </row>
    <row r="25" spans="1:13" x14ac:dyDescent="0.25">
      <c r="A25" s="37" t="s">
        <v>36</v>
      </c>
      <c r="B25" s="71">
        <v>650</v>
      </c>
      <c r="C25" s="32" t="s">
        <v>60</v>
      </c>
      <c r="D25" s="32" t="s">
        <v>160</v>
      </c>
      <c r="E25" s="32" t="s">
        <v>270</v>
      </c>
      <c r="F25" s="32" t="s">
        <v>64</v>
      </c>
      <c r="G25" s="32" t="s">
        <v>67</v>
      </c>
      <c r="H25" s="32" t="s">
        <v>162</v>
      </c>
      <c r="I25" s="32" t="s">
        <v>79</v>
      </c>
      <c r="J25" s="31">
        <v>100</v>
      </c>
      <c r="K25" s="31"/>
      <c r="L25" s="31">
        <v>100</v>
      </c>
      <c r="M25" s="31"/>
    </row>
    <row r="26" spans="1:13" x14ac:dyDescent="0.25">
      <c r="A26" s="52" t="s">
        <v>37</v>
      </c>
      <c r="B26" s="74">
        <v>650</v>
      </c>
      <c r="C26" s="34" t="s">
        <v>60</v>
      </c>
      <c r="D26" s="34" t="s">
        <v>71</v>
      </c>
      <c r="E26" s="34" t="s">
        <v>61</v>
      </c>
      <c r="F26" s="34" t="s">
        <v>64</v>
      </c>
      <c r="G26" s="34" t="s">
        <v>61</v>
      </c>
      <c r="H26" s="34" t="s">
        <v>152</v>
      </c>
      <c r="I26" s="34" t="s">
        <v>62</v>
      </c>
      <c r="J26" s="30">
        <f>J31+J27+J37+J35+J33</f>
        <v>17681.2</v>
      </c>
      <c r="K26" s="38"/>
      <c r="L26" s="30">
        <f>L31+L27+L37+L35+L33</f>
        <v>19909.899999999998</v>
      </c>
      <c r="M26" s="38"/>
    </row>
    <row r="27" spans="1:13" ht="26.25" x14ac:dyDescent="0.25">
      <c r="A27" s="37" t="s">
        <v>172</v>
      </c>
      <c r="B27" s="142">
        <v>650</v>
      </c>
      <c r="C27" s="32" t="s">
        <v>60</v>
      </c>
      <c r="D27" s="32" t="s">
        <v>71</v>
      </c>
      <c r="E27" s="32" t="s">
        <v>265</v>
      </c>
      <c r="F27" s="32" t="s">
        <v>64</v>
      </c>
      <c r="G27" s="32" t="s">
        <v>63</v>
      </c>
      <c r="H27" s="32" t="s">
        <v>173</v>
      </c>
      <c r="I27" s="32" t="s">
        <v>62</v>
      </c>
      <c r="J27" s="31">
        <f>J28+J29+J30</f>
        <v>15924.3</v>
      </c>
      <c r="K27" s="30"/>
      <c r="L27" s="31">
        <f>L28+L29+L30</f>
        <v>16445</v>
      </c>
      <c r="M27" s="30"/>
    </row>
    <row r="28" spans="1:13" x14ac:dyDescent="0.25">
      <c r="A28" s="37" t="s">
        <v>39</v>
      </c>
      <c r="B28" s="71">
        <v>650</v>
      </c>
      <c r="C28" s="32" t="s">
        <v>60</v>
      </c>
      <c r="D28" s="32" t="s">
        <v>71</v>
      </c>
      <c r="E28" s="32" t="s">
        <v>265</v>
      </c>
      <c r="F28" s="32" t="s">
        <v>64</v>
      </c>
      <c r="G28" s="32" t="s">
        <v>63</v>
      </c>
      <c r="H28" s="32" t="s">
        <v>173</v>
      </c>
      <c r="I28" s="32" t="s">
        <v>140</v>
      </c>
      <c r="J28" s="31">
        <v>11905.3</v>
      </c>
      <c r="K28" s="31"/>
      <c r="L28" s="31">
        <v>12356.6</v>
      </c>
      <c r="M28" s="31"/>
    </row>
    <row r="29" spans="1:13" ht="26.25" x14ac:dyDescent="0.25">
      <c r="A29" s="37" t="s">
        <v>131</v>
      </c>
      <c r="B29" s="142">
        <v>650</v>
      </c>
      <c r="C29" s="32" t="s">
        <v>60</v>
      </c>
      <c r="D29" s="32" t="s">
        <v>71</v>
      </c>
      <c r="E29" s="32" t="s">
        <v>265</v>
      </c>
      <c r="F29" s="32" t="s">
        <v>64</v>
      </c>
      <c r="G29" s="32" t="s">
        <v>63</v>
      </c>
      <c r="H29" s="32" t="s">
        <v>173</v>
      </c>
      <c r="I29" s="32" t="s">
        <v>74</v>
      </c>
      <c r="J29" s="31">
        <v>3904.7</v>
      </c>
      <c r="K29" s="30"/>
      <c r="L29" s="31">
        <v>3974.1</v>
      </c>
      <c r="M29" s="30"/>
    </row>
    <row r="30" spans="1:13" x14ac:dyDescent="0.25">
      <c r="A30" s="37" t="s">
        <v>83</v>
      </c>
      <c r="B30" s="71">
        <v>650</v>
      </c>
      <c r="C30" s="32" t="s">
        <v>60</v>
      </c>
      <c r="D30" s="32" t="s">
        <v>71</v>
      </c>
      <c r="E30" s="32" t="s">
        <v>265</v>
      </c>
      <c r="F30" s="32" t="s">
        <v>64</v>
      </c>
      <c r="G30" s="32" t="s">
        <v>63</v>
      </c>
      <c r="H30" s="32" t="s">
        <v>173</v>
      </c>
      <c r="I30" s="32" t="s">
        <v>159</v>
      </c>
      <c r="J30" s="31">
        <v>114.3</v>
      </c>
      <c r="K30" s="43"/>
      <c r="L30" s="31">
        <v>114.3</v>
      </c>
      <c r="M30" s="43"/>
    </row>
    <row r="31" spans="1:13" ht="26.25" x14ac:dyDescent="0.25">
      <c r="A31" s="112" t="s">
        <v>229</v>
      </c>
      <c r="B31" s="71">
        <v>650</v>
      </c>
      <c r="C31" s="32" t="s">
        <v>60</v>
      </c>
      <c r="D31" s="32" t="s">
        <v>71</v>
      </c>
      <c r="E31" s="32" t="s">
        <v>274</v>
      </c>
      <c r="F31" s="32" t="s">
        <v>72</v>
      </c>
      <c r="G31" s="32" t="s">
        <v>60</v>
      </c>
      <c r="H31" s="32" t="s">
        <v>163</v>
      </c>
      <c r="I31" s="32" t="s">
        <v>62</v>
      </c>
      <c r="J31" s="31">
        <f>J32</f>
        <v>100</v>
      </c>
      <c r="K31" s="31"/>
      <c r="L31" s="31">
        <f>L32</f>
        <v>100</v>
      </c>
      <c r="M31" s="31"/>
    </row>
    <row r="32" spans="1:13" ht="26.25" x14ac:dyDescent="0.25">
      <c r="A32" s="37" t="s">
        <v>131</v>
      </c>
      <c r="B32" s="71">
        <v>650</v>
      </c>
      <c r="C32" s="32" t="s">
        <v>60</v>
      </c>
      <c r="D32" s="32" t="s">
        <v>71</v>
      </c>
      <c r="E32" s="32" t="s">
        <v>274</v>
      </c>
      <c r="F32" s="32" t="s">
        <v>72</v>
      </c>
      <c r="G32" s="32" t="s">
        <v>60</v>
      </c>
      <c r="H32" s="32" t="s">
        <v>163</v>
      </c>
      <c r="I32" s="32" t="s">
        <v>74</v>
      </c>
      <c r="J32" s="31">
        <v>100</v>
      </c>
      <c r="K32" s="31"/>
      <c r="L32" s="31">
        <v>100</v>
      </c>
      <c r="M32" s="31"/>
    </row>
    <row r="33" spans="1:13" ht="26.25" x14ac:dyDescent="0.25">
      <c r="A33" s="180" t="s">
        <v>229</v>
      </c>
      <c r="B33" s="71">
        <v>650</v>
      </c>
      <c r="C33" s="179" t="s">
        <v>60</v>
      </c>
      <c r="D33" s="133" t="s">
        <v>71</v>
      </c>
      <c r="E33" s="133" t="s">
        <v>274</v>
      </c>
      <c r="F33" s="133" t="s">
        <v>80</v>
      </c>
      <c r="G33" s="133" t="s">
        <v>60</v>
      </c>
      <c r="H33" s="133" t="s">
        <v>163</v>
      </c>
      <c r="I33" s="133" t="s">
        <v>62</v>
      </c>
      <c r="J33" s="31">
        <f>J34</f>
        <v>10</v>
      </c>
      <c r="K33" s="31"/>
      <c r="L33" s="31">
        <f>L34</f>
        <v>10</v>
      </c>
      <c r="M33" s="31"/>
    </row>
    <row r="34" spans="1:13" ht="26.25" x14ac:dyDescent="0.25">
      <c r="A34" s="37" t="s">
        <v>131</v>
      </c>
      <c r="B34" s="71">
        <v>650</v>
      </c>
      <c r="C34" s="179" t="s">
        <v>60</v>
      </c>
      <c r="D34" s="133" t="s">
        <v>71</v>
      </c>
      <c r="E34" s="133" t="s">
        <v>274</v>
      </c>
      <c r="F34" s="133" t="s">
        <v>80</v>
      </c>
      <c r="G34" s="133" t="s">
        <v>60</v>
      </c>
      <c r="H34" s="133" t="s">
        <v>163</v>
      </c>
      <c r="I34" s="133" t="s">
        <v>74</v>
      </c>
      <c r="J34" s="31">
        <v>10</v>
      </c>
      <c r="K34" s="31"/>
      <c r="L34" s="31">
        <v>10</v>
      </c>
      <c r="M34" s="31"/>
    </row>
    <row r="35" spans="1:13" x14ac:dyDescent="0.25">
      <c r="A35" s="37" t="s">
        <v>236</v>
      </c>
      <c r="B35" s="71" t="s">
        <v>197</v>
      </c>
      <c r="C35" s="32" t="s">
        <v>60</v>
      </c>
      <c r="D35" s="32" t="s">
        <v>71</v>
      </c>
      <c r="E35" s="32" t="s">
        <v>77</v>
      </c>
      <c r="F35" s="32" t="s">
        <v>64</v>
      </c>
      <c r="G35" s="32" t="s">
        <v>60</v>
      </c>
      <c r="H35" s="32" t="s">
        <v>242</v>
      </c>
      <c r="I35" s="32" t="s">
        <v>62</v>
      </c>
      <c r="J35" s="31">
        <f>J36</f>
        <v>1638.8</v>
      </c>
      <c r="K35" s="31"/>
      <c r="L35" s="31">
        <f>L36</f>
        <v>3348.8</v>
      </c>
      <c r="M35" s="31"/>
    </row>
    <row r="36" spans="1:13" x14ac:dyDescent="0.25">
      <c r="A36" s="37" t="s">
        <v>36</v>
      </c>
      <c r="B36" s="71" t="s">
        <v>197</v>
      </c>
      <c r="C36" s="32" t="s">
        <v>60</v>
      </c>
      <c r="D36" s="32" t="s">
        <v>71</v>
      </c>
      <c r="E36" s="32" t="s">
        <v>77</v>
      </c>
      <c r="F36" s="32" t="s">
        <v>64</v>
      </c>
      <c r="G36" s="32" t="s">
        <v>60</v>
      </c>
      <c r="H36" s="32" t="s">
        <v>242</v>
      </c>
      <c r="I36" s="32" t="s">
        <v>79</v>
      </c>
      <c r="J36" s="31">
        <v>1638.8</v>
      </c>
      <c r="K36" s="31"/>
      <c r="L36" s="31">
        <v>3348.8</v>
      </c>
      <c r="M36" s="31"/>
    </row>
    <row r="37" spans="1:13" ht="26.25" x14ac:dyDescent="0.25">
      <c r="A37" s="103" t="s">
        <v>275</v>
      </c>
      <c r="B37" s="71">
        <v>650</v>
      </c>
      <c r="C37" s="32" t="s">
        <v>60</v>
      </c>
      <c r="D37" s="32" t="s">
        <v>71</v>
      </c>
      <c r="E37" s="32" t="s">
        <v>270</v>
      </c>
      <c r="F37" s="32" t="s">
        <v>64</v>
      </c>
      <c r="G37" s="32" t="s">
        <v>60</v>
      </c>
      <c r="H37" s="32" t="s">
        <v>235</v>
      </c>
      <c r="I37" s="32" t="s">
        <v>62</v>
      </c>
      <c r="J37" s="31">
        <f>J38</f>
        <v>8.1</v>
      </c>
      <c r="K37" s="31"/>
      <c r="L37" s="31">
        <f>L38</f>
        <v>6.1</v>
      </c>
      <c r="M37" s="31"/>
    </row>
    <row r="38" spans="1:13" ht="26.25" x14ac:dyDescent="0.25">
      <c r="A38" s="37" t="s">
        <v>131</v>
      </c>
      <c r="B38" s="71">
        <v>650</v>
      </c>
      <c r="C38" s="32" t="s">
        <v>60</v>
      </c>
      <c r="D38" s="32" t="s">
        <v>71</v>
      </c>
      <c r="E38" s="32" t="s">
        <v>270</v>
      </c>
      <c r="F38" s="32" t="s">
        <v>64</v>
      </c>
      <c r="G38" s="32" t="s">
        <v>60</v>
      </c>
      <c r="H38" s="32" t="s">
        <v>235</v>
      </c>
      <c r="I38" s="32" t="s">
        <v>74</v>
      </c>
      <c r="J38" s="31">
        <v>8.1</v>
      </c>
      <c r="K38" s="31"/>
      <c r="L38" s="31">
        <v>6.1</v>
      </c>
      <c r="M38" s="31"/>
    </row>
    <row r="39" spans="1:13" x14ac:dyDescent="0.25">
      <c r="A39" s="59" t="s">
        <v>40</v>
      </c>
      <c r="B39" s="143">
        <v>650</v>
      </c>
      <c r="C39" s="60" t="s">
        <v>63</v>
      </c>
      <c r="D39" s="60" t="s">
        <v>61</v>
      </c>
      <c r="E39" s="60" t="s">
        <v>61</v>
      </c>
      <c r="F39" s="60" t="s">
        <v>64</v>
      </c>
      <c r="G39" s="60" t="s">
        <v>61</v>
      </c>
      <c r="H39" s="60" t="s">
        <v>152</v>
      </c>
      <c r="I39" s="60" t="s">
        <v>62</v>
      </c>
      <c r="J39" s="38">
        <f t="shared" ref="J39:M41" si="2">J40</f>
        <v>466.4</v>
      </c>
      <c r="K39" s="38">
        <f t="shared" si="2"/>
        <v>466.4</v>
      </c>
      <c r="L39" s="38">
        <f t="shared" si="2"/>
        <v>481.2</v>
      </c>
      <c r="M39" s="38">
        <f t="shared" si="2"/>
        <v>481.2</v>
      </c>
    </row>
    <row r="40" spans="1:13" x14ac:dyDescent="0.25">
      <c r="A40" s="51" t="s">
        <v>243</v>
      </c>
      <c r="B40" s="72">
        <v>650</v>
      </c>
      <c r="C40" s="34" t="s">
        <v>63</v>
      </c>
      <c r="D40" s="34" t="s">
        <v>67</v>
      </c>
      <c r="E40" s="34" t="s">
        <v>61</v>
      </c>
      <c r="F40" s="34" t="s">
        <v>64</v>
      </c>
      <c r="G40" s="34" t="s">
        <v>61</v>
      </c>
      <c r="H40" s="34" t="s">
        <v>152</v>
      </c>
      <c r="I40" s="34" t="s">
        <v>62</v>
      </c>
      <c r="J40" s="30">
        <f t="shared" si="2"/>
        <v>466.4</v>
      </c>
      <c r="K40" s="30">
        <f t="shared" si="2"/>
        <v>466.4</v>
      </c>
      <c r="L40" s="30">
        <f t="shared" si="2"/>
        <v>481.2</v>
      </c>
      <c r="M40" s="30">
        <f t="shared" si="2"/>
        <v>481.2</v>
      </c>
    </row>
    <row r="41" spans="1:13" ht="25.5" x14ac:dyDescent="0.25">
      <c r="A41" s="162" t="s">
        <v>175</v>
      </c>
      <c r="B41" s="75">
        <v>650</v>
      </c>
      <c r="C41" s="32" t="s">
        <v>63</v>
      </c>
      <c r="D41" s="32" t="s">
        <v>67</v>
      </c>
      <c r="E41" s="32" t="s">
        <v>77</v>
      </c>
      <c r="F41" s="32" t="s">
        <v>64</v>
      </c>
      <c r="G41" s="32" t="s">
        <v>60</v>
      </c>
      <c r="H41" s="32" t="s">
        <v>176</v>
      </c>
      <c r="I41" s="32" t="s">
        <v>62</v>
      </c>
      <c r="J41" s="31">
        <f t="shared" si="2"/>
        <v>466.4</v>
      </c>
      <c r="K41" s="31">
        <f t="shared" si="2"/>
        <v>466.4</v>
      </c>
      <c r="L41" s="31">
        <f t="shared" si="2"/>
        <v>481.2</v>
      </c>
      <c r="M41" s="31">
        <f t="shared" si="2"/>
        <v>481.2</v>
      </c>
    </row>
    <row r="42" spans="1:13" ht="26.25" x14ac:dyDescent="0.25">
      <c r="A42" s="37" t="s">
        <v>155</v>
      </c>
      <c r="B42" s="71">
        <v>650</v>
      </c>
      <c r="C42" s="32" t="s">
        <v>63</v>
      </c>
      <c r="D42" s="32" t="s">
        <v>67</v>
      </c>
      <c r="E42" s="32" t="s">
        <v>77</v>
      </c>
      <c r="F42" s="32" t="s">
        <v>64</v>
      </c>
      <c r="G42" s="32" t="s">
        <v>60</v>
      </c>
      <c r="H42" s="32" t="s">
        <v>176</v>
      </c>
      <c r="I42" s="32" t="s">
        <v>156</v>
      </c>
      <c r="J42" s="31">
        <v>466.4</v>
      </c>
      <c r="K42" s="31">
        <v>466.4</v>
      </c>
      <c r="L42" s="31">
        <v>481.2</v>
      </c>
      <c r="M42" s="31">
        <v>481.2</v>
      </c>
    </row>
    <row r="43" spans="1:13" x14ac:dyDescent="0.25">
      <c r="A43" s="66" t="s">
        <v>43</v>
      </c>
      <c r="B43" s="143">
        <v>650</v>
      </c>
      <c r="C43" s="60" t="s">
        <v>67</v>
      </c>
      <c r="D43" s="60" t="s">
        <v>61</v>
      </c>
      <c r="E43" s="60" t="s">
        <v>61</v>
      </c>
      <c r="F43" s="60" t="s">
        <v>64</v>
      </c>
      <c r="G43" s="60" t="s">
        <v>61</v>
      </c>
      <c r="H43" s="60" t="s">
        <v>152</v>
      </c>
      <c r="I43" s="60" t="s">
        <v>62</v>
      </c>
      <c r="J43" s="38">
        <f>J44+J47+J50</f>
        <v>131</v>
      </c>
      <c r="K43" s="38">
        <f>K44+K47</f>
        <v>78</v>
      </c>
      <c r="L43" s="38">
        <f>L44+L47+L50</f>
        <v>133.80000000000001</v>
      </c>
      <c r="M43" s="38">
        <f>M44+M47</f>
        <v>78</v>
      </c>
    </row>
    <row r="44" spans="1:13" x14ac:dyDescent="0.25">
      <c r="A44" s="39" t="s">
        <v>192</v>
      </c>
      <c r="B44" s="72">
        <v>650</v>
      </c>
      <c r="C44" s="34" t="s">
        <v>67</v>
      </c>
      <c r="D44" s="34" t="s">
        <v>65</v>
      </c>
      <c r="E44" s="34" t="s">
        <v>61</v>
      </c>
      <c r="F44" s="34" t="s">
        <v>64</v>
      </c>
      <c r="G44" s="34" t="s">
        <v>61</v>
      </c>
      <c r="H44" s="34" t="s">
        <v>152</v>
      </c>
      <c r="I44" s="34" t="s">
        <v>62</v>
      </c>
      <c r="J44" s="30">
        <f t="shared" ref="J44:M45" si="3">J45</f>
        <v>78</v>
      </c>
      <c r="K44" s="30">
        <f t="shared" si="3"/>
        <v>78</v>
      </c>
      <c r="L44" s="30">
        <f t="shared" si="3"/>
        <v>78</v>
      </c>
      <c r="M44" s="30">
        <f t="shared" si="3"/>
        <v>78</v>
      </c>
    </row>
    <row r="45" spans="1:13" ht="90" x14ac:dyDescent="0.25">
      <c r="A45" s="103" t="s">
        <v>277</v>
      </c>
      <c r="B45" s="71">
        <v>650</v>
      </c>
      <c r="C45" s="32" t="s">
        <v>67</v>
      </c>
      <c r="D45" s="32" t="s">
        <v>65</v>
      </c>
      <c r="E45" s="32" t="s">
        <v>274</v>
      </c>
      <c r="F45" s="32" t="s">
        <v>66</v>
      </c>
      <c r="G45" s="32" t="s">
        <v>60</v>
      </c>
      <c r="H45" s="32" t="s">
        <v>178</v>
      </c>
      <c r="I45" s="32" t="s">
        <v>62</v>
      </c>
      <c r="J45" s="31">
        <f t="shared" si="3"/>
        <v>78</v>
      </c>
      <c r="K45" s="31">
        <f t="shared" si="3"/>
        <v>78</v>
      </c>
      <c r="L45" s="31">
        <f t="shared" si="3"/>
        <v>78</v>
      </c>
      <c r="M45" s="31">
        <f t="shared" si="3"/>
        <v>78</v>
      </c>
    </row>
    <row r="46" spans="1:13" ht="26.25" x14ac:dyDescent="0.25">
      <c r="A46" s="37" t="s">
        <v>131</v>
      </c>
      <c r="B46" s="71">
        <v>650</v>
      </c>
      <c r="C46" s="32" t="s">
        <v>67</v>
      </c>
      <c r="D46" s="32" t="s">
        <v>65</v>
      </c>
      <c r="E46" s="32" t="s">
        <v>274</v>
      </c>
      <c r="F46" s="32" t="s">
        <v>66</v>
      </c>
      <c r="G46" s="32" t="s">
        <v>60</v>
      </c>
      <c r="H46" s="32" t="s">
        <v>178</v>
      </c>
      <c r="I46" s="32" t="s">
        <v>74</v>
      </c>
      <c r="J46" s="31">
        <v>78</v>
      </c>
      <c r="K46" s="31">
        <v>78</v>
      </c>
      <c r="L46" s="31">
        <v>78</v>
      </c>
      <c r="M46" s="31">
        <v>78</v>
      </c>
    </row>
    <row r="47" spans="1:13" ht="26.25" x14ac:dyDescent="0.25">
      <c r="A47" s="39" t="s">
        <v>245</v>
      </c>
      <c r="B47" s="76">
        <v>650</v>
      </c>
      <c r="C47" s="34" t="s">
        <v>67</v>
      </c>
      <c r="D47" s="34" t="s">
        <v>68</v>
      </c>
      <c r="E47" s="34" t="s">
        <v>61</v>
      </c>
      <c r="F47" s="34" t="s">
        <v>64</v>
      </c>
      <c r="G47" s="34" t="s">
        <v>61</v>
      </c>
      <c r="H47" s="34" t="s">
        <v>152</v>
      </c>
      <c r="I47" s="34" t="s">
        <v>62</v>
      </c>
      <c r="J47" s="30">
        <f>J48</f>
        <v>20</v>
      </c>
      <c r="K47" s="30"/>
      <c r="L47" s="30">
        <f>L48</f>
        <v>20</v>
      </c>
      <c r="M47" s="30"/>
    </row>
    <row r="48" spans="1:13" ht="39" x14ac:dyDescent="0.25">
      <c r="A48" s="37" t="s">
        <v>224</v>
      </c>
      <c r="B48" s="148">
        <v>650</v>
      </c>
      <c r="C48" s="32" t="s">
        <v>67</v>
      </c>
      <c r="D48" s="32" t="s">
        <v>68</v>
      </c>
      <c r="E48" s="32" t="s">
        <v>278</v>
      </c>
      <c r="F48" s="32" t="s">
        <v>64</v>
      </c>
      <c r="G48" s="32" t="s">
        <v>63</v>
      </c>
      <c r="H48" s="32" t="s">
        <v>223</v>
      </c>
      <c r="I48" s="32" t="s">
        <v>62</v>
      </c>
      <c r="J48" s="31">
        <f>J49</f>
        <v>20</v>
      </c>
      <c r="K48" s="151"/>
      <c r="L48" s="31">
        <f>L49</f>
        <v>20</v>
      </c>
      <c r="M48" s="151"/>
    </row>
    <row r="49" spans="1:13" ht="26.25" x14ac:dyDescent="0.25">
      <c r="A49" s="103" t="s">
        <v>131</v>
      </c>
      <c r="B49" s="148">
        <v>650</v>
      </c>
      <c r="C49" s="32" t="s">
        <v>67</v>
      </c>
      <c r="D49" s="32" t="s">
        <v>68</v>
      </c>
      <c r="E49" s="32" t="s">
        <v>278</v>
      </c>
      <c r="F49" s="32" t="s">
        <v>64</v>
      </c>
      <c r="G49" s="32" t="s">
        <v>63</v>
      </c>
      <c r="H49" s="32" t="s">
        <v>223</v>
      </c>
      <c r="I49" s="32" t="s">
        <v>74</v>
      </c>
      <c r="J49" s="31">
        <v>20</v>
      </c>
      <c r="K49" s="151"/>
      <c r="L49" s="31">
        <v>20</v>
      </c>
      <c r="M49" s="151"/>
    </row>
    <row r="50" spans="1:13" ht="26.25" x14ac:dyDescent="0.25">
      <c r="A50" s="39" t="s">
        <v>280</v>
      </c>
      <c r="B50" s="150">
        <v>650</v>
      </c>
      <c r="C50" s="34" t="s">
        <v>67</v>
      </c>
      <c r="D50" s="34" t="s">
        <v>81</v>
      </c>
      <c r="E50" s="34" t="s">
        <v>61</v>
      </c>
      <c r="F50" s="34" t="s">
        <v>64</v>
      </c>
      <c r="G50" s="34" t="s">
        <v>61</v>
      </c>
      <c r="H50" s="34" t="s">
        <v>152</v>
      </c>
      <c r="I50" s="34" t="s">
        <v>62</v>
      </c>
      <c r="J50" s="30">
        <f>J51+J53</f>
        <v>33</v>
      </c>
      <c r="K50" s="151"/>
      <c r="L50" s="30">
        <f>L51+L53</f>
        <v>35.800000000000004</v>
      </c>
      <c r="M50" s="151"/>
    </row>
    <row r="51" spans="1:13" x14ac:dyDescent="0.25">
      <c r="A51" s="41" t="s">
        <v>281</v>
      </c>
      <c r="B51" s="148">
        <v>650</v>
      </c>
      <c r="C51" s="32" t="s">
        <v>67</v>
      </c>
      <c r="D51" s="32" t="s">
        <v>81</v>
      </c>
      <c r="E51" s="32" t="s">
        <v>274</v>
      </c>
      <c r="F51" s="32" t="s">
        <v>66</v>
      </c>
      <c r="G51" s="32" t="s">
        <v>63</v>
      </c>
      <c r="H51" s="32" t="s">
        <v>167</v>
      </c>
      <c r="I51" s="32" t="s">
        <v>62</v>
      </c>
      <c r="J51" s="31">
        <f>J52</f>
        <v>26.4</v>
      </c>
      <c r="K51" s="151"/>
      <c r="L51" s="31">
        <f>L52</f>
        <v>28.6</v>
      </c>
      <c r="M51" s="151"/>
    </row>
    <row r="52" spans="1:13" x14ac:dyDescent="0.25">
      <c r="A52" s="63" t="s">
        <v>39</v>
      </c>
      <c r="B52" s="148">
        <v>650</v>
      </c>
      <c r="C52" s="32" t="s">
        <v>67</v>
      </c>
      <c r="D52" s="32" t="s">
        <v>81</v>
      </c>
      <c r="E52" s="32" t="s">
        <v>274</v>
      </c>
      <c r="F52" s="32" t="s">
        <v>66</v>
      </c>
      <c r="G52" s="32" t="s">
        <v>63</v>
      </c>
      <c r="H52" s="32" t="s">
        <v>167</v>
      </c>
      <c r="I52" s="32" t="s">
        <v>140</v>
      </c>
      <c r="J52" s="31">
        <v>26.4</v>
      </c>
      <c r="K52" s="151"/>
      <c r="L52" s="31">
        <v>28.6</v>
      </c>
      <c r="M52" s="151"/>
    </row>
    <row r="53" spans="1:13" ht="26.25" x14ac:dyDescent="0.25">
      <c r="A53" s="112" t="s">
        <v>282</v>
      </c>
      <c r="B53" s="148">
        <v>650</v>
      </c>
      <c r="C53" s="32" t="s">
        <v>67</v>
      </c>
      <c r="D53" s="32" t="s">
        <v>81</v>
      </c>
      <c r="E53" s="32" t="s">
        <v>274</v>
      </c>
      <c r="F53" s="32" t="s">
        <v>66</v>
      </c>
      <c r="G53" s="32" t="s">
        <v>63</v>
      </c>
      <c r="H53" s="32" t="s">
        <v>219</v>
      </c>
      <c r="I53" s="32" t="s">
        <v>62</v>
      </c>
      <c r="J53" s="31">
        <f>J54</f>
        <v>6.6</v>
      </c>
      <c r="K53" s="151"/>
      <c r="L53" s="31">
        <f>L54</f>
        <v>7.2</v>
      </c>
      <c r="M53" s="151"/>
    </row>
    <row r="54" spans="1:13" x14ac:dyDescent="0.25">
      <c r="A54" s="63" t="s">
        <v>39</v>
      </c>
      <c r="B54" s="148">
        <v>650</v>
      </c>
      <c r="C54" s="32" t="s">
        <v>67</v>
      </c>
      <c r="D54" s="32" t="s">
        <v>81</v>
      </c>
      <c r="E54" s="32" t="s">
        <v>274</v>
      </c>
      <c r="F54" s="32" t="s">
        <v>66</v>
      </c>
      <c r="G54" s="32" t="s">
        <v>63</v>
      </c>
      <c r="H54" s="32" t="s">
        <v>219</v>
      </c>
      <c r="I54" s="32" t="s">
        <v>140</v>
      </c>
      <c r="J54" s="31">
        <v>6.6</v>
      </c>
      <c r="K54" s="151"/>
      <c r="L54" s="31">
        <v>7.2</v>
      </c>
      <c r="M54" s="151"/>
    </row>
    <row r="55" spans="1:13" x14ac:dyDescent="0.25">
      <c r="A55" s="144" t="s">
        <v>44</v>
      </c>
      <c r="B55" s="149">
        <v>650</v>
      </c>
      <c r="C55" s="60" t="s">
        <v>65</v>
      </c>
      <c r="D55" s="60" t="s">
        <v>61</v>
      </c>
      <c r="E55" s="60" t="s">
        <v>61</v>
      </c>
      <c r="F55" s="60" t="s">
        <v>64</v>
      </c>
      <c r="G55" s="60" t="s">
        <v>61</v>
      </c>
      <c r="H55" s="60" t="s">
        <v>152</v>
      </c>
      <c r="I55" s="60" t="s">
        <v>62</v>
      </c>
      <c r="J55" s="38">
        <f>J56+J66+J69+J74+J63</f>
        <v>12712</v>
      </c>
      <c r="K55" s="151"/>
      <c r="L55" s="38">
        <f>L56+L66+L69+L74+L63</f>
        <v>12701.3</v>
      </c>
      <c r="M55" s="151"/>
    </row>
    <row r="56" spans="1:13" x14ac:dyDescent="0.25">
      <c r="A56" s="145" t="s">
        <v>45</v>
      </c>
      <c r="B56" s="150">
        <v>650</v>
      </c>
      <c r="C56" s="34" t="s">
        <v>65</v>
      </c>
      <c r="D56" s="34" t="s">
        <v>60</v>
      </c>
      <c r="E56" s="34" t="s">
        <v>61</v>
      </c>
      <c r="F56" s="34" t="s">
        <v>64</v>
      </c>
      <c r="G56" s="34" t="s">
        <v>61</v>
      </c>
      <c r="H56" s="34" t="s">
        <v>152</v>
      </c>
      <c r="I56" s="34" t="s">
        <v>62</v>
      </c>
      <c r="J56" s="30">
        <f>J61+J57+J59</f>
        <v>3165.1000000000004</v>
      </c>
      <c r="K56" s="151"/>
      <c r="L56" s="30">
        <f>L61+L57+L59</f>
        <v>2764.7</v>
      </c>
      <c r="M56" s="151"/>
    </row>
    <row r="57" spans="1:13" ht="26.25" x14ac:dyDescent="0.25">
      <c r="A57" s="41" t="s">
        <v>285</v>
      </c>
      <c r="B57" s="148">
        <v>650</v>
      </c>
      <c r="C57" s="32" t="s">
        <v>65</v>
      </c>
      <c r="D57" s="32" t="s">
        <v>60</v>
      </c>
      <c r="E57" s="32" t="s">
        <v>283</v>
      </c>
      <c r="F57" s="32" t="s">
        <v>64</v>
      </c>
      <c r="G57" s="32" t="s">
        <v>60</v>
      </c>
      <c r="H57" s="101" t="s">
        <v>196</v>
      </c>
      <c r="I57" s="32" t="s">
        <v>62</v>
      </c>
      <c r="J57" s="31">
        <f>J58</f>
        <v>1465.2</v>
      </c>
      <c r="K57" s="151"/>
      <c r="L57" s="31">
        <f>L58</f>
        <v>1000</v>
      </c>
      <c r="M57" s="151"/>
    </row>
    <row r="58" spans="1:13" x14ac:dyDescent="0.25">
      <c r="A58" s="103" t="s">
        <v>39</v>
      </c>
      <c r="B58" s="148">
        <v>650</v>
      </c>
      <c r="C58" s="32" t="s">
        <v>65</v>
      </c>
      <c r="D58" s="32" t="s">
        <v>60</v>
      </c>
      <c r="E58" s="32" t="s">
        <v>283</v>
      </c>
      <c r="F58" s="32" t="s">
        <v>64</v>
      </c>
      <c r="G58" s="32" t="s">
        <v>60</v>
      </c>
      <c r="H58" s="101" t="s">
        <v>196</v>
      </c>
      <c r="I58" s="32" t="s">
        <v>140</v>
      </c>
      <c r="J58" s="31">
        <v>1465.2</v>
      </c>
      <c r="K58" s="151"/>
      <c r="L58" s="31">
        <v>1000</v>
      </c>
      <c r="M58" s="151"/>
    </row>
    <row r="59" spans="1:13" ht="26.25" x14ac:dyDescent="0.25">
      <c r="A59" s="103" t="s">
        <v>286</v>
      </c>
      <c r="B59" s="148">
        <v>650</v>
      </c>
      <c r="C59" s="32" t="s">
        <v>65</v>
      </c>
      <c r="D59" s="32" t="s">
        <v>60</v>
      </c>
      <c r="E59" s="32" t="s">
        <v>283</v>
      </c>
      <c r="F59" s="32" t="s">
        <v>64</v>
      </c>
      <c r="G59" s="32" t="s">
        <v>60</v>
      </c>
      <c r="H59" s="32" t="s">
        <v>225</v>
      </c>
      <c r="I59" s="32" t="s">
        <v>62</v>
      </c>
      <c r="J59" s="31">
        <f>J60</f>
        <v>1245.7</v>
      </c>
      <c r="K59" s="151"/>
      <c r="L59" s="31">
        <f>L60</f>
        <v>1293.0999999999999</v>
      </c>
      <c r="M59" s="151"/>
    </row>
    <row r="60" spans="1:13" x14ac:dyDescent="0.25">
      <c r="A60" s="103" t="s">
        <v>39</v>
      </c>
      <c r="B60" s="148">
        <v>650</v>
      </c>
      <c r="C60" s="32" t="s">
        <v>65</v>
      </c>
      <c r="D60" s="32" t="s">
        <v>60</v>
      </c>
      <c r="E60" s="32" t="s">
        <v>283</v>
      </c>
      <c r="F60" s="32" t="s">
        <v>64</v>
      </c>
      <c r="G60" s="32" t="s">
        <v>60</v>
      </c>
      <c r="H60" s="32" t="s">
        <v>225</v>
      </c>
      <c r="I60" s="32" t="s">
        <v>140</v>
      </c>
      <c r="J60" s="31">
        <v>1245.7</v>
      </c>
      <c r="K60" s="151"/>
      <c r="L60" s="31">
        <v>1293.0999999999999</v>
      </c>
      <c r="M60" s="151"/>
    </row>
    <row r="61" spans="1:13" ht="26.25" x14ac:dyDescent="0.25">
      <c r="A61" s="37" t="s">
        <v>229</v>
      </c>
      <c r="B61" s="148">
        <v>650</v>
      </c>
      <c r="C61" s="130" t="s">
        <v>65</v>
      </c>
      <c r="D61" s="101" t="s">
        <v>60</v>
      </c>
      <c r="E61" s="101" t="s">
        <v>283</v>
      </c>
      <c r="F61" s="101" t="s">
        <v>64</v>
      </c>
      <c r="G61" s="101" t="s">
        <v>63</v>
      </c>
      <c r="H61" s="101" t="s">
        <v>163</v>
      </c>
      <c r="I61" s="101" t="s">
        <v>62</v>
      </c>
      <c r="J61" s="31">
        <f>J62</f>
        <v>454.2</v>
      </c>
      <c r="K61" s="151"/>
      <c r="L61" s="31">
        <f>L62</f>
        <v>471.6</v>
      </c>
      <c r="M61" s="151"/>
    </row>
    <row r="62" spans="1:13" x14ac:dyDescent="0.25">
      <c r="A62" s="103" t="s">
        <v>39</v>
      </c>
      <c r="B62" s="148">
        <v>650</v>
      </c>
      <c r="C62" s="130" t="s">
        <v>65</v>
      </c>
      <c r="D62" s="101" t="s">
        <v>60</v>
      </c>
      <c r="E62" s="101" t="s">
        <v>283</v>
      </c>
      <c r="F62" s="101" t="s">
        <v>64</v>
      </c>
      <c r="G62" s="101" t="s">
        <v>63</v>
      </c>
      <c r="H62" s="101" t="s">
        <v>163</v>
      </c>
      <c r="I62" s="101" t="s">
        <v>140</v>
      </c>
      <c r="J62" s="31">
        <v>454.2</v>
      </c>
      <c r="K62" s="151"/>
      <c r="L62" s="31">
        <v>471.6</v>
      </c>
      <c r="M62" s="151"/>
    </row>
    <row r="63" spans="1:13" x14ac:dyDescent="0.25">
      <c r="A63" s="185" t="s">
        <v>385</v>
      </c>
      <c r="B63" s="150">
        <v>650</v>
      </c>
      <c r="C63" s="190" t="s">
        <v>65</v>
      </c>
      <c r="D63" s="187" t="s">
        <v>70</v>
      </c>
      <c r="E63" s="187" t="s">
        <v>61</v>
      </c>
      <c r="F63" s="187" t="s">
        <v>64</v>
      </c>
      <c r="G63" s="187" t="s">
        <v>61</v>
      </c>
      <c r="H63" s="187" t="s">
        <v>152</v>
      </c>
      <c r="I63" s="187" t="s">
        <v>62</v>
      </c>
      <c r="J63" s="30">
        <f>J64</f>
        <v>0</v>
      </c>
      <c r="K63" s="191"/>
      <c r="L63" s="30">
        <f>L64</f>
        <v>300</v>
      </c>
      <c r="M63" s="191"/>
    </row>
    <row r="64" spans="1:13" ht="26.25" x14ac:dyDescent="0.25">
      <c r="A64" s="103" t="s">
        <v>229</v>
      </c>
      <c r="B64" s="148">
        <v>650</v>
      </c>
      <c r="C64" s="130" t="s">
        <v>65</v>
      </c>
      <c r="D64" s="101" t="s">
        <v>70</v>
      </c>
      <c r="E64" s="101" t="s">
        <v>289</v>
      </c>
      <c r="F64" s="101" t="s">
        <v>64</v>
      </c>
      <c r="G64" s="101" t="s">
        <v>67</v>
      </c>
      <c r="H64" s="101" t="s">
        <v>163</v>
      </c>
      <c r="I64" s="101" t="s">
        <v>62</v>
      </c>
      <c r="J64" s="31">
        <f>J65</f>
        <v>0</v>
      </c>
      <c r="K64" s="151"/>
      <c r="L64" s="31">
        <f>L65</f>
        <v>300</v>
      </c>
      <c r="M64" s="151"/>
    </row>
    <row r="65" spans="1:13" ht="26.25" x14ac:dyDescent="0.25">
      <c r="A65" s="103" t="s">
        <v>131</v>
      </c>
      <c r="B65" s="148">
        <v>650</v>
      </c>
      <c r="C65" s="130" t="s">
        <v>65</v>
      </c>
      <c r="D65" s="101" t="s">
        <v>70</v>
      </c>
      <c r="E65" s="101" t="s">
        <v>289</v>
      </c>
      <c r="F65" s="101" t="s">
        <v>64</v>
      </c>
      <c r="G65" s="101" t="s">
        <v>67</v>
      </c>
      <c r="H65" s="101" t="s">
        <v>163</v>
      </c>
      <c r="I65" s="101" t="s">
        <v>74</v>
      </c>
      <c r="J65" s="31">
        <v>0</v>
      </c>
      <c r="K65" s="151"/>
      <c r="L65" s="31">
        <v>300</v>
      </c>
      <c r="M65" s="151"/>
    </row>
    <row r="66" spans="1:13" x14ac:dyDescent="0.25">
      <c r="A66" s="127" t="s">
        <v>244</v>
      </c>
      <c r="B66" s="150">
        <v>650</v>
      </c>
      <c r="C66" s="34" t="s">
        <v>65</v>
      </c>
      <c r="D66" s="34" t="s">
        <v>68</v>
      </c>
      <c r="E66" s="34" t="s">
        <v>61</v>
      </c>
      <c r="F66" s="34" t="s">
        <v>64</v>
      </c>
      <c r="G66" s="34" t="s">
        <v>61</v>
      </c>
      <c r="H66" s="34" t="s">
        <v>152</v>
      </c>
      <c r="I66" s="34" t="s">
        <v>62</v>
      </c>
      <c r="J66" s="30">
        <f>J67</f>
        <v>9067.1</v>
      </c>
      <c r="K66" s="151"/>
      <c r="L66" s="30">
        <f>L67</f>
        <v>9156.8000000000011</v>
      </c>
      <c r="M66" s="151"/>
    </row>
    <row r="67" spans="1:13" ht="26.25" x14ac:dyDescent="0.25">
      <c r="A67" s="103" t="s">
        <v>229</v>
      </c>
      <c r="B67" s="148">
        <v>650</v>
      </c>
      <c r="C67" s="104" t="s">
        <v>65</v>
      </c>
      <c r="D67" s="104" t="s">
        <v>68</v>
      </c>
      <c r="E67" s="104" t="s">
        <v>289</v>
      </c>
      <c r="F67" s="104" t="s">
        <v>64</v>
      </c>
      <c r="G67" s="104" t="s">
        <v>63</v>
      </c>
      <c r="H67" s="104" t="s">
        <v>163</v>
      </c>
      <c r="I67" s="55" t="s">
        <v>62</v>
      </c>
      <c r="J67" s="43">
        <f>J68</f>
        <v>9067.1</v>
      </c>
      <c r="K67" s="151"/>
      <c r="L67" s="43">
        <f>L68</f>
        <v>9156.8000000000011</v>
      </c>
      <c r="M67" s="151"/>
    </row>
    <row r="68" spans="1:13" ht="26.25" x14ac:dyDescent="0.25">
      <c r="A68" s="37" t="s">
        <v>131</v>
      </c>
      <c r="B68" s="148">
        <v>650</v>
      </c>
      <c r="C68" s="32" t="s">
        <v>65</v>
      </c>
      <c r="D68" s="32" t="s">
        <v>68</v>
      </c>
      <c r="E68" s="104" t="s">
        <v>289</v>
      </c>
      <c r="F68" s="55" t="s">
        <v>64</v>
      </c>
      <c r="G68" s="55" t="s">
        <v>63</v>
      </c>
      <c r="H68" s="55" t="s">
        <v>163</v>
      </c>
      <c r="I68" s="55" t="s">
        <v>74</v>
      </c>
      <c r="J68" s="43">
        <f>9402.1-335</f>
        <v>9067.1</v>
      </c>
      <c r="K68" s="151"/>
      <c r="L68" s="43">
        <f>9863.6-706.8</f>
        <v>9156.8000000000011</v>
      </c>
      <c r="M68" s="151"/>
    </row>
    <row r="69" spans="1:13" x14ac:dyDescent="0.25">
      <c r="A69" s="129" t="s">
        <v>46</v>
      </c>
      <c r="B69" s="150">
        <v>650</v>
      </c>
      <c r="C69" s="34" t="s">
        <v>65</v>
      </c>
      <c r="D69" s="34" t="s">
        <v>164</v>
      </c>
      <c r="E69" s="34" t="s">
        <v>61</v>
      </c>
      <c r="F69" s="34" t="s">
        <v>64</v>
      </c>
      <c r="G69" s="34" t="s">
        <v>61</v>
      </c>
      <c r="H69" s="34" t="s">
        <v>152</v>
      </c>
      <c r="I69" s="34" t="s">
        <v>62</v>
      </c>
      <c r="J69" s="30">
        <f>J72+J70</f>
        <v>179.8</v>
      </c>
      <c r="K69" s="151"/>
      <c r="L69" s="30">
        <f>L72+L70</f>
        <v>179.8</v>
      </c>
      <c r="M69" s="151"/>
    </row>
    <row r="70" spans="1:13" x14ac:dyDescent="0.25">
      <c r="A70" s="45" t="s">
        <v>47</v>
      </c>
      <c r="B70" s="148">
        <v>650</v>
      </c>
      <c r="C70" s="130" t="s">
        <v>65</v>
      </c>
      <c r="D70" s="101" t="s">
        <v>164</v>
      </c>
      <c r="E70" s="101" t="s">
        <v>265</v>
      </c>
      <c r="F70" s="101" t="s">
        <v>64</v>
      </c>
      <c r="G70" s="101" t="s">
        <v>60</v>
      </c>
      <c r="H70" s="101" t="s">
        <v>181</v>
      </c>
      <c r="I70" s="32" t="s">
        <v>62</v>
      </c>
      <c r="J70" s="31">
        <f>J71</f>
        <v>13</v>
      </c>
      <c r="K70" s="154"/>
      <c r="L70" s="31">
        <f>L71</f>
        <v>13</v>
      </c>
      <c r="M70" s="154"/>
    </row>
    <row r="71" spans="1:13" ht="25.5" x14ac:dyDescent="0.25">
      <c r="A71" s="45" t="s">
        <v>131</v>
      </c>
      <c r="B71" s="148">
        <v>650</v>
      </c>
      <c r="C71" s="130" t="s">
        <v>65</v>
      </c>
      <c r="D71" s="101" t="s">
        <v>164</v>
      </c>
      <c r="E71" s="101" t="s">
        <v>265</v>
      </c>
      <c r="F71" s="101" t="s">
        <v>64</v>
      </c>
      <c r="G71" s="101" t="s">
        <v>60</v>
      </c>
      <c r="H71" s="32" t="s">
        <v>181</v>
      </c>
      <c r="I71" s="32" t="s">
        <v>74</v>
      </c>
      <c r="J71" s="31">
        <v>13</v>
      </c>
      <c r="K71" s="154"/>
      <c r="L71" s="31">
        <v>13</v>
      </c>
      <c r="M71" s="154"/>
    </row>
    <row r="72" spans="1:13" x14ac:dyDescent="0.25">
      <c r="A72" s="45" t="s">
        <v>47</v>
      </c>
      <c r="B72" s="148">
        <v>650</v>
      </c>
      <c r="C72" s="130" t="s">
        <v>65</v>
      </c>
      <c r="D72" s="101" t="s">
        <v>164</v>
      </c>
      <c r="E72" s="101" t="s">
        <v>265</v>
      </c>
      <c r="F72" s="101" t="s">
        <v>64</v>
      </c>
      <c r="G72" s="101" t="s">
        <v>63</v>
      </c>
      <c r="H72" s="101" t="s">
        <v>181</v>
      </c>
      <c r="I72" s="32" t="s">
        <v>62</v>
      </c>
      <c r="J72" s="31">
        <f>J73</f>
        <v>166.8</v>
      </c>
      <c r="K72" s="151"/>
      <c r="L72" s="31">
        <f>L73</f>
        <v>166.8</v>
      </c>
      <c r="M72" s="151"/>
    </row>
    <row r="73" spans="1:13" ht="25.5" x14ac:dyDescent="0.25">
      <c r="A73" s="146" t="s">
        <v>131</v>
      </c>
      <c r="B73" s="148">
        <v>650</v>
      </c>
      <c r="C73" s="130" t="s">
        <v>65</v>
      </c>
      <c r="D73" s="101" t="s">
        <v>164</v>
      </c>
      <c r="E73" s="101" t="s">
        <v>265</v>
      </c>
      <c r="F73" s="101" t="s">
        <v>64</v>
      </c>
      <c r="G73" s="101" t="s">
        <v>63</v>
      </c>
      <c r="H73" s="32" t="s">
        <v>181</v>
      </c>
      <c r="I73" s="32" t="s">
        <v>74</v>
      </c>
      <c r="J73" s="31">
        <v>166.8</v>
      </c>
      <c r="K73" s="151"/>
      <c r="L73" s="31">
        <v>166.8</v>
      </c>
      <c r="M73" s="151"/>
    </row>
    <row r="74" spans="1:13" x14ac:dyDescent="0.25">
      <c r="A74" s="129" t="s">
        <v>227</v>
      </c>
      <c r="B74" s="150">
        <v>650</v>
      </c>
      <c r="C74" s="34" t="s">
        <v>65</v>
      </c>
      <c r="D74" s="34" t="s">
        <v>226</v>
      </c>
      <c r="E74" s="34" t="s">
        <v>61</v>
      </c>
      <c r="F74" s="34" t="s">
        <v>64</v>
      </c>
      <c r="G74" s="34" t="s">
        <v>64</v>
      </c>
      <c r="H74" s="34" t="s">
        <v>152</v>
      </c>
      <c r="I74" s="34" t="s">
        <v>62</v>
      </c>
      <c r="J74" s="30">
        <f>J75</f>
        <v>300</v>
      </c>
      <c r="K74" s="151"/>
      <c r="L74" s="30">
        <f>L75</f>
        <v>300</v>
      </c>
      <c r="M74" s="151"/>
    </row>
    <row r="75" spans="1:13" ht="26.25" x14ac:dyDescent="0.25">
      <c r="A75" s="103" t="s">
        <v>229</v>
      </c>
      <c r="B75" s="148">
        <v>650</v>
      </c>
      <c r="C75" s="131" t="s">
        <v>65</v>
      </c>
      <c r="D75" s="132" t="s">
        <v>226</v>
      </c>
      <c r="E75" s="132" t="s">
        <v>291</v>
      </c>
      <c r="F75" s="132" t="s">
        <v>64</v>
      </c>
      <c r="G75" s="132" t="s">
        <v>60</v>
      </c>
      <c r="H75" s="132" t="s">
        <v>163</v>
      </c>
      <c r="I75" s="132" t="s">
        <v>62</v>
      </c>
      <c r="J75" s="31">
        <f>J76</f>
        <v>300</v>
      </c>
      <c r="K75" s="151"/>
      <c r="L75" s="31">
        <f>L76</f>
        <v>300</v>
      </c>
      <c r="M75" s="151"/>
    </row>
    <row r="76" spans="1:13" ht="25.5" x14ac:dyDescent="0.25">
      <c r="A76" s="45" t="s">
        <v>131</v>
      </c>
      <c r="B76" s="148">
        <v>650</v>
      </c>
      <c r="C76" s="131" t="s">
        <v>65</v>
      </c>
      <c r="D76" s="132" t="s">
        <v>226</v>
      </c>
      <c r="E76" s="132" t="s">
        <v>291</v>
      </c>
      <c r="F76" s="132" t="s">
        <v>64</v>
      </c>
      <c r="G76" s="132" t="s">
        <v>60</v>
      </c>
      <c r="H76" s="132" t="s">
        <v>163</v>
      </c>
      <c r="I76" s="32" t="s">
        <v>74</v>
      </c>
      <c r="J76" s="31">
        <v>300</v>
      </c>
      <c r="K76" s="151"/>
      <c r="L76" s="31">
        <v>300</v>
      </c>
      <c r="M76" s="151"/>
    </row>
    <row r="77" spans="1:13" x14ac:dyDescent="0.25">
      <c r="A77" s="144" t="s">
        <v>48</v>
      </c>
      <c r="B77" s="149">
        <v>650</v>
      </c>
      <c r="C77" s="60" t="s">
        <v>69</v>
      </c>
      <c r="D77" s="60" t="s">
        <v>61</v>
      </c>
      <c r="E77" s="60" t="s">
        <v>61</v>
      </c>
      <c r="F77" s="60" t="s">
        <v>64</v>
      </c>
      <c r="G77" s="60" t="s">
        <v>61</v>
      </c>
      <c r="H77" s="60" t="s">
        <v>152</v>
      </c>
      <c r="I77" s="60" t="s">
        <v>62</v>
      </c>
      <c r="J77" s="38">
        <f>J78+J85+J92</f>
        <v>13943.7</v>
      </c>
      <c r="K77" s="151"/>
      <c r="L77" s="38">
        <f>L78+L85+L92</f>
        <v>12003</v>
      </c>
      <c r="M77" s="151"/>
    </row>
    <row r="78" spans="1:13" x14ac:dyDescent="0.25">
      <c r="A78" s="147" t="s">
        <v>49</v>
      </c>
      <c r="B78" s="150">
        <v>650</v>
      </c>
      <c r="C78" s="53" t="s">
        <v>69</v>
      </c>
      <c r="D78" s="53" t="s">
        <v>60</v>
      </c>
      <c r="E78" s="53" t="s">
        <v>61</v>
      </c>
      <c r="F78" s="53" t="s">
        <v>64</v>
      </c>
      <c r="G78" s="53" t="s">
        <v>61</v>
      </c>
      <c r="H78" s="53" t="s">
        <v>152</v>
      </c>
      <c r="I78" s="53" t="s">
        <v>62</v>
      </c>
      <c r="J78" s="30">
        <f>J79+J81+J83</f>
        <v>2015.5</v>
      </c>
      <c r="K78" s="151"/>
      <c r="L78" s="30">
        <f>L79+L81+L83</f>
        <v>1711.1</v>
      </c>
      <c r="M78" s="151"/>
    </row>
    <row r="79" spans="1:13" ht="25.5" x14ac:dyDescent="0.25">
      <c r="A79" s="48" t="s">
        <v>229</v>
      </c>
      <c r="B79" s="148">
        <v>650</v>
      </c>
      <c r="C79" s="55" t="s">
        <v>69</v>
      </c>
      <c r="D79" s="55" t="s">
        <v>60</v>
      </c>
      <c r="E79" s="55" t="s">
        <v>293</v>
      </c>
      <c r="F79" s="55" t="s">
        <v>72</v>
      </c>
      <c r="G79" s="55" t="s">
        <v>60</v>
      </c>
      <c r="H79" s="55" t="s">
        <v>163</v>
      </c>
      <c r="I79" s="55" t="s">
        <v>62</v>
      </c>
      <c r="J79" s="43">
        <f>J80</f>
        <v>371</v>
      </c>
      <c r="K79" s="151"/>
      <c r="L79" s="43">
        <f>L80</f>
        <v>371</v>
      </c>
      <c r="M79" s="151"/>
    </row>
    <row r="80" spans="1:13" ht="25.5" x14ac:dyDescent="0.25">
      <c r="A80" s="45" t="s">
        <v>131</v>
      </c>
      <c r="B80" s="148">
        <v>650</v>
      </c>
      <c r="C80" s="55" t="s">
        <v>69</v>
      </c>
      <c r="D80" s="55" t="s">
        <v>60</v>
      </c>
      <c r="E80" s="55" t="s">
        <v>293</v>
      </c>
      <c r="F80" s="55" t="s">
        <v>72</v>
      </c>
      <c r="G80" s="55" t="s">
        <v>60</v>
      </c>
      <c r="H80" s="55" t="s">
        <v>163</v>
      </c>
      <c r="I80" s="55" t="s">
        <v>74</v>
      </c>
      <c r="J80" s="43">
        <v>371</v>
      </c>
      <c r="K80" s="151"/>
      <c r="L80" s="43">
        <v>371</v>
      </c>
      <c r="M80" s="151"/>
    </row>
    <row r="81" spans="1:13" x14ac:dyDescent="0.25">
      <c r="A81" s="47" t="s">
        <v>294</v>
      </c>
      <c r="B81" s="148">
        <v>650</v>
      </c>
      <c r="C81" s="55" t="s">
        <v>69</v>
      </c>
      <c r="D81" s="55" t="s">
        <v>60</v>
      </c>
      <c r="E81" s="55" t="s">
        <v>293</v>
      </c>
      <c r="F81" s="55" t="s">
        <v>80</v>
      </c>
      <c r="G81" s="55" t="s">
        <v>60</v>
      </c>
      <c r="H81" s="55" t="s">
        <v>295</v>
      </c>
      <c r="I81" s="55" t="s">
        <v>62</v>
      </c>
      <c r="J81" s="43">
        <f>J82</f>
        <v>363.2</v>
      </c>
      <c r="K81" s="151"/>
      <c r="L81" s="43">
        <f>L82</f>
        <v>0</v>
      </c>
      <c r="M81" s="151"/>
    </row>
    <row r="82" spans="1:13" ht="39" x14ac:dyDescent="0.25">
      <c r="A82" s="47" t="s">
        <v>207</v>
      </c>
      <c r="B82" s="148">
        <v>650</v>
      </c>
      <c r="C82" s="55" t="s">
        <v>69</v>
      </c>
      <c r="D82" s="55" t="s">
        <v>60</v>
      </c>
      <c r="E82" s="55" t="s">
        <v>293</v>
      </c>
      <c r="F82" s="55" t="s">
        <v>80</v>
      </c>
      <c r="G82" s="55" t="s">
        <v>60</v>
      </c>
      <c r="H82" s="55" t="s">
        <v>295</v>
      </c>
      <c r="I82" s="55" t="s">
        <v>183</v>
      </c>
      <c r="J82" s="43">
        <v>363.2</v>
      </c>
      <c r="K82" s="151"/>
      <c r="L82" s="43">
        <v>0</v>
      </c>
      <c r="M82" s="151"/>
    </row>
    <row r="83" spans="1:13" ht="25.5" x14ac:dyDescent="0.25">
      <c r="A83" s="45" t="s">
        <v>229</v>
      </c>
      <c r="B83" s="148">
        <v>650</v>
      </c>
      <c r="C83" s="130" t="s">
        <v>69</v>
      </c>
      <c r="D83" s="101" t="s">
        <v>60</v>
      </c>
      <c r="E83" s="101" t="s">
        <v>293</v>
      </c>
      <c r="F83" s="104" t="s">
        <v>75</v>
      </c>
      <c r="G83" s="104" t="s">
        <v>60</v>
      </c>
      <c r="H83" s="104" t="s">
        <v>163</v>
      </c>
      <c r="I83" s="101" t="s">
        <v>62</v>
      </c>
      <c r="J83" s="43">
        <f>J84</f>
        <v>1281.3</v>
      </c>
      <c r="K83" s="151"/>
      <c r="L83" s="43">
        <f>L84</f>
        <v>1340.1</v>
      </c>
      <c r="M83" s="151"/>
    </row>
    <row r="84" spans="1:13" ht="25.5" x14ac:dyDescent="0.25">
      <c r="A84" s="45" t="s">
        <v>131</v>
      </c>
      <c r="B84" s="148">
        <v>650</v>
      </c>
      <c r="C84" s="130" t="s">
        <v>69</v>
      </c>
      <c r="D84" s="101" t="s">
        <v>60</v>
      </c>
      <c r="E84" s="101" t="s">
        <v>293</v>
      </c>
      <c r="F84" s="104" t="s">
        <v>75</v>
      </c>
      <c r="G84" s="104" t="s">
        <v>60</v>
      </c>
      <c r="H84" s="104" t="s">
        <v>163</v>
      </c>
      <c r="I84" s="101" t="s">
        <v>74</v>
      </c>
      <c r="J84" s="43">
        <v>1281.3</v>
      </c>
      <c r="K84" s="151"/>
      <c r="L84" s="43">
        <v>1340.1</v>
      </c>
      <c r="M84" s="151"/>
    </row>
    <row r="85" spans="1:13" x14ac:dyDescent="0.25">
      <c r="A85" s="129" t="s">
        <v>51</v>
      </c>
      <c r="B85" s="150">
        <v>650</v>
      </c>
      <c r="C85" s="34" t="s">
        <v>69</v>
      </c>
      <c r="D85" s="34" t="s">
        <v>63</v>
      </c>
      <c r="E85" s="34" t="s">
        <v>61</v>
      </c>
      <c r="F85" s="34" t="s">
        <v>64</v>
      </c>
      <c r="G85" s="34" t="s">
        <v>61</v>
      </c>
      <c r="H85" s="34" t="s">
        <v>152</v>
      </c>
      <c r="I85" s="34" t="s">
        <v>62</v>
      </c>
      <c r="J85" s="30">
        <f>J88+J90+J86</f>
        <v>8880.2000000000007</v>
      </c>
      <c r="K85" s="151"/>
      <c r="L85" s="30">
        <f>L88+L90+L86</f>
        <v>7453.1</v>
      </c>
      <c r="M85" s="151"/>
    </row>
    <row r="86" spans="1:13" ht="51.75" x14ac:dyDescent="0.25">
      <c r="A86" s="37" t="s">
        <v>297</v>
      </c>
      <c r="B86" s="148">
        <v>650</v>
      </c>
      <c r="C86" s="55" t="s">
        <v>69</v>
      </c>
      <c r="D86" s="55" t="s">
        <v>63</v>
      </c>
      <c r="E86" s="55" t="s">
        <v>293</v>
      </c>
      <c r="F86" s="55" t="s">
        <v>66</v>
      </c>
      <c r="G86" s="55" t="s">
        <v>60</v>
      </c>
      <c r="H86" s="104" t="s">
        <v>163</v>
      </c>
      <c r="I86" s="55" t="s">
        <v>62</v>
      </c>
      <c r="J86" s="43">
        <f>J87</f>
        <v>300</v>
      </c>
      <c r="K86" s="151"/>
      <c r="L86" s="43">
        <f>L87</f>
        <v>300</v>
      </c>
      <c r="M86" s="151"/>
    </row>
    <row r="87" spans="1:13" ht="25.5" x14ac:dyDescent="0.25">
      <c r="A87" s="45" t="s">
        <v>131</v>
      </c>
      <c r="B87" s="148">
        <v>650</v>
      </c>
      <c r="C87" s="55" t="s">
        <v>69</v>
      </c>
      <c r="D87" s="55" t="s">
        <v>63</v>
      </c>
      <c r="E87" s="55" t="s">
        <v>293</v>
      </c>
      <c r="F87" s="55" t="s">
        <v>66</v>
      </c>
      <c r="G87" s="55" t="s">
        <v>60</v>
      </c>
      <c r="H87" s="104" t="s">
        <v>163</v>
      </c>
      <c r="I87" s="55" t="s">
        <v>74</v>
      </c>
      <c r="J87" s="43">
        <v>300</v>
      </c>
      <c r="K87" s="151"/>
      <c r="L87" s="31">
        <v>300</v>
      </c>
      <c r="M87" s="151"/>
    </row>
    <row r="88" spans="1:13" x14ac:dyDescent="0.25">
      <c r="A88" s="47" t="s">
        <v>294</v>
      </c>
      <c r="B88" s="148">
        <v>650</v>
      </c>
      <c r="C88" s="105" t="s">
        <v>69</v>
      </c>
      <c r="D88" s="104" t="s">
        <v>63</v>
      </c>
      <c r="E88" s="104" t="s">
        <v>293</v>
      </c>
      <c r="F88" s="104" t="s">
        <v>80</v>
      </c>
      <c r="G88" s="105" t="s">
        <v>60</v>
      </c>
      <c r="H88" s="105" t="s">
        <v>295</v>
      </c>
      <c r="I88" s="104" t="s">
        <v>62</v>
      </c>
      <c r="J88" s="43">
        <f>J89</f>
        <v>8530.2000000000007</v>
      </c>
      <c r="K88" s="151"/>
      <c r="L88" s="43">
        <f>L89</f>
        <v>7103.1</v>
      </c>
      <c r="M88" s="151"/>
    </row>
    <row r="89" spans="1:13" ht="39" x14ac:dyDescent="0.25">
      <c r="A89" s="47" t="s">
        <v>207</v>
      </c>
      <c r="B89" s="148">
        <v>650</v>
      </c>
      <c r="C89" s="55" t="s">
        <v>69</v>
      </c>
      <c r="D89" s="55" t="s">
        <v>63</v>
      </c>
      <c r="E89" s="55" t="s">
        <v>293</v>
      </c>
      <c r="F89" s="104" t="s">
        <v>80</v>
      </c>
      <c r="G89" s="105" t="s">
        <v>60</v>
      </c>
      <c r="H89" s="105" t="s">
        <v>295</v>
      </c>
      <c r="I89" s="55" t="s">
        <v>183</v>
      </c>
      <c r="J89" s="43">
        <v>8530.2000000000007</v>
      </c>
      <c r="K89" s="151"/>
      <c r="L89" s="43">
        <v>7103.1</v>
      </c>
      <c r="M89" s="151"/>
    </row>
    <row r="90" spans="1:13" ht="26.25" x14ac:dyDescent="0.25">
      <c r="A90" s="103" t="s">
        <v>229</v>
      </c>
      <c r="B90" s="148">
        <v>650</v>
      </c>
      <c r="C90" s="32" t="s">
        <v>69</v>
      </c>
      <c r="D90" s="133" t="s">
        <v>63</v>
      </c>
      <c r="E90" s="101" t="s">
        <v>293</v>
      </c>
      <c r="F90" s="104" t="s">
        <v>75</v>
      </c>
      <c r="G90" s="104" t="s">
        <v>63</v>
      </c>
      <c r="H90" s="104" t="s">
        <v>163</v>
      </c>
      <c r="I90" s="133" t="s">
        <v>62</v>
      </c>
      <c r="J90" s="43">
        <f>J91</f>
        <v>50</v>
      </c>
      <c r="K90" s="151"/>
      <c r="L90" s="43">
        <f>L91</f>
        <v>50</v>
      </c>
      <c r="M90" s="151"/>
    </row>
    <row r="91" spans="1:13" ht="25.5" x14ac:dyDescent="0.25">
      <c r="A91" s="45" t="s">
        <v>131</v>
      </c>
      <c r="B91" s="148">
        <v>650</v>
      </c>
      <c r="C91" s="105" t="s">
        <v>69</v>
      </c>
      <c r="D91" s="104" t="s">
        <v>63</v>
      </c>
      <c r="E91" s="104" t="s">
        <v>293</v>
      </c>
      <c r="F91" s="104" t="s">
        <v>75</v>
      </c>
      <c r="G91" s="104" t="s">
        <v>63</v>
      </c>
      <c r="H91" s="104" t="s">
        <v>163</v>
      </c>
      <c r="I91" s="55" t="s">
        <v>74</v>
      </c>
      <c r="J91" s="43">
        <v>50</v>
      </c>
      <c r="K91" s="151"/>
      <c r="L91" s="43">
        <v>50</v>
      </c>
      <c r="M91" s="151"/>
    </row>
    <row r="92" spans="1:13" x14ac:dyDescent="0.25">
      <c r="A92" s="129" t="s">
        <v>52</v>
      </c>
      <c r="B92" s="150">
        <v>650</v>
      </c>
      <c r="C92" s="34" t="s">
        <v>69</v>
      </c>
      <c r="D92" s="34" t="s">
        <v>67</v>
      </c>
      <c r="E92" s="34" t="s">
        <v>61</v>
      </c>
      <c r="F92" s="34" t="s">
        <v>64</v>
      </c>
      <c r="G92" s="34" t="s">
        <v>61</v>
      </c>
      <c r="H92" s="34" t="s">
        <v>152</v>
      </c>
      <c r="I92" s="34" t="s">
        <v>62</v>
      </c>
      <c r="J92" s="30">
        <f>J93+J95+J99+J97</f>
        <v>3048</v>
      </c>
      <c r="K92" s="151"/>
      <c r="L92" s="30">
        <f>L93+L95+L99+L97</f>
        <v>2838.8</v>
      </c>
      <c r="M92" s="151"/>
    </row>
    <row r="93" spans="1:13" ht="26.25" x14ac:dyDescent="0.25">
      <c r="A93" s="103" t="s">
        <v>229</v>
      </c>
      <c r="B93" s="148">
        <v>650</v>
      </c>
      <c r="C93" s="131" t="s">
        <v>69</v>
      </c>
      <c r="D93" s="132" t="s">
        <v>67</v>
      </c>
      <c r="E93" s="132" t="s">
        <v>256</v>
      </c>
      <c r="F93" s="132" t="s">
        <v>64</v>
      </c>
      <c r="G93" s="132" t="s">
        <v>60</v>
      </c>
      <c r="H93" s="132" t="s">
        <v>163</v>
      </c>
      <c r="I93" s="131" t="s">
        <v>62</v>
      </c>
      <c r="J93" s="31">
        <f>J94</f>
        <v>400</v>
      </c>
      <c r="K93" s="151"/>
      <c r="L93" s="31">
        <f>L94</f>
        <v>400</v>
      </c>
      <c r="M93" s="151"/>
    </row>
    <row r="94" spans="1:13" ht="26.25" x14ac:dyDescent="0.25">
      <c r="A94" s="103" t="s">
        <v>131</v>
      </c>
      <c r="B94" s="148">
        <v>650</v>
      </c>
      <c r="C94" s="131" t="s">
        <v>69</v>
      </c>
      <c r="D94" s="132" t="s">
        <v>67</v>
      </c>
      <c r="E94" s="132" t="s">
        <v>256</v>
      </c>
      <c r="F94" s="132" t="s">
        <v>64</v>
      </c>
      <c r="G94" s="132" t="s">
        <v>60</v>
      </c>
      <c r="H94" s="132" t="s">
        <v>163</v>
      </c>
      <c r="I94" s="131" t="s">
        <v>74</v>
      </c>
      <c r="J94" s="31">
        <v>400</v>
      </c>
      <c r="K94" s="151"/>
      <c r="L94" s="31">
        <v>400</v>
      </c>
      <c r="M94" s="151"/>
    </row>
    <row r="95" spans="1:13" ht="26.25" x14ac:dyDescent="0.25">
      <c r="A95" s="103" t="s">
        <v>229</v>
      </c>
      <c r="B95" s="148">
        <v>650</v>
      </c>
      <c r="C95" s="131" t="s">
        <v>69</v>
      </c>
      <c r="D95" s="132" t="s">
        <v>67</v>
      </c>
      <c r="E95" s="132" t="s">
        <v>256</v>
      </c>
      <c r="F95" s="132" t="s">
        <v>64</v>
      </c>
      <c r="G95" s="132" t="s">
        <v>63</v>
      </c>
      <c r="H95" s="132" t="s">
        <v>163</v>
      </c>
      <c r="I95" s="132" t="s">
        <v>62</v>
      </c>
      <c r="J95" s="31">
        <f>J96</f>
        <v>2018</v>
      </c>
      <c r="K95" s="151"/>
      <c r="L95" s="31">
        <f>L96</f>
        <v>2438.8000000000002</v>
      </c>
      <c r="M95" s="151"/>
    </row>
    <row r="96" spans="1:13" ht="26.25" x14ac:dyDescent="0.25">
      <c r="A96" s="103" t="s">
        <v>131</v>
      </c>
      <c r="B96" s="148">
        <v>650</v>
      </c>
      <c r="C96" s="131" t="s">
        <v>69</v>
      </c>
      <c r="D96" s="132" t="s">
        <v>67</v>
      </c>
      <c r="E96" s="132" t="s">
        <v>256</v>
      </c>
      <c r="F96" s="132" t="s">
        <v>64</v>
      </c>
      <c r="G96" s="132" t="s">
        <v>63</v>
      </c>
      <c r="H96" s="132" t="s">
        <v>163</v>
      </c>
      <c r="I96" s="132" t="s">
        <v>74</v>
      </c>
      <c r="J96" s="31">
        <f>1683+335</f>
        <v>2018</v>
      </c>
      <c r="K96" s="151"/>
      <c r="L96" s="31">
        <f>1732+706.8</f>
        <v>2438.8000000000002</v>
      </c>
      <c r="M96" s="151"/>
    </row>
    <row r="97" spans="1:13" x14ac:dyDescent="0.25">
      <c r="A97" s="103" t="s">
        <v>302</v>
      </c>
      <c r="B97" s="148">
        <v>650</v>
      </c>
      <c r="C97" s="131" t="s">
        <v>69</v>
      </c>
      <c r="D97" s="132" t="s">
        <v>67</v>
      </c>
      <c r="E97" s="132" t="s">
        <v>260</v>
      </c>
      <c r="F97" s="132" t="s">
        <v>66</v>
      </c>
      <c r="G97" s="132" t="s">
        <v>301</v>
      </c>
      <c r="H97" s="132" t="s">
        <v>303</v>
      </c>
      <c r="I97" s="132" t="s">
        <v>62</v>
      </c>
      <c r="J97" s="31">
        <f>J98</f>
        <v>230</v>
      </c>
      <c r="K97" s="151"/>
      <c r="L97" s="31">
        <f>L98</f>
        <v>0</v>
      </c>
      <c r="M97" s="151"/>
    </row>
    <row r="98" spans="1:13" ht="26.25" x14ac:dyDescent="0.25">
      <c r="A98" s="37" t="s">
        <v>131</v>
      </c>
      <c r="B98" s="148">
        <v>650</v>
      </c>
      <c r="C98" s="131" t="s">
        <v>69</v>
      </c>
      <c r="D98" s="132" t="s">
        <v>67</v>
      </c>
      <c r="E98" s="132" t="s">
        <v>260</v>
      </c>
      <c r="F98" s="132" t="s">
        <v>66</v>
      </c>
      <c r="G98" s="132" t="s">
        <v>301</v>
      </c>
      <c r="H98" s="132" t="s">
        <v>303</v>
      </c>
      <c r="I98" s="131" t="s">
        <v>74</v>
      </c>
      <c r="J98" s="31">
        <v>230</v>
      </c>
      <c r="K98" s="151"/>
      <c r="L98" s="31">
        <v>0</v>
      </c>
      <c r="M98" s="151"/>
    </row>
    <row r="99" spans="1:13" x14ac:dyDescent="0.25">
      <c r="A99" s="153" t="s">
        <v>302</v>
      </c>
      <c r="B99" s="148">
        <v>650</v>
      </c>
      <c r="C99" s="131" t="s">
        <v>69</v>
      </c>
      <c r="D99" s="131" t="s">
        <v>67</v>
      </c>
      <c r="E99" s="131" t="s">
        <v>260</v>
      </c>
      <c r="F99" s="131" t="s">
        <v>72</v>
      </c>
      <c r="G99" s="131" t="s">
        <v>301</v>
      </c>
      <c r="H99" s="131" t="s">
        <v>303</v>
      </c>
      <c r="I99" s="131" t="s">
        <v>62</v>
      </c>
      <c r="J99" s="31">
        <f>J100</f>
        <v>400</v>
      </c>
      <c r="K99" s="151"/>
      <c r="L99" s="31">
        <f>L100</f>
        <v>0</v>
      </c>
      <c r="M99" s="151"/>
    </row>
    <row r="100" spans="1:13" ht="26.25" x14ac:dyDescent="0.25">
      <c r="A100" s="103" t="s">
        <v>131</v>
      </c>
      <c r="B100" s="148">
        <v>650</v>
      </c>
      <c r="C100" s="131" t="s">
        <v>69</v>
      </c>
      <c r="D100" s="131" t="s">
        <v>67</v>
      </c>
      <c r="E100" s="131" t="s">
        <v>260</v>
      </c>
      <c r="F100" s="131" t="s">
        <v>72</v>
      </c>
      <c r="G100" s="131" t="s">
        <v>301</v>
      </c>
      <c r="H100" s="131" t="s">
        <v>303</v>
      </c>
      <c r="I100" s="131" t="s">
        <v>74</v>
      </c>
      <c r="J100" s="31">
        <v>400</v>
      </c>
      <c r="K100" s="151"/>
      <c r="L100" s="31">
        <v>0</v>
      </c>
      <c r="M100" s="151"/>
    </row>
    <row r="101" spans="1:13" x14ac:dyDescent="0.25">
      <c r="A101" s="139" t="s">
        <v>321</v>
      </c>
      <c r="B101" s="173">
        <v>650</v>
      </c>
      <c r="C101" s="138" t="s">
        <v>186</v>
      </c>
      <c r="D101" s="138" t="s">
        <v>61</v>
      </c>
      <c r="E101" s="138" t="s">
        <v>61</v>
      </c>
      <c r="F101" s="138" t="s">
        <v>64</v>
      </c>
      <c r="G101" s="138" t="s">
        <v>61</v>
      </c>
      <c r="H101" s="138" t="s">
        <v>152</v>
      </c>
      <c r="I101" s="138" t="s">
        <v>62</v>
      </c>
      <c r="J101" s="38">
        <f t="shared" ref="J101:M103" si="4">J102</f>
        <v>4.3</v>
      </c>
      <c r="K101" s="38">
        <f t="shared" si="4"/>
        <v>4.3</v>
      </c>
      <c r="L101" s="38">
        <f t="shared" si="4"/>
        <v>4.3</v>
      </c>
      <c r="M101" s="38">
        <f t="shared" si="4"/>
        <v>4.3</v>
      </c>
    </row>
    <row r="102" spans="1:13" x14ac:dyDescent="0.25">
      <c r="A102" s="127" t="s">
        <v>318</v>
      </c>
      <c r="B102" s="172">
        <v>650</v>
      </c>
      <c r="C102" s="136" t="s">
        <v>186</v>
      </c>
      <c r="D102" s="136" t="s">
        <v>69</v>
      </c>
      <c r="E102" s="136" t="s">
        <v>61</v>
      </c>
      <c r="F102" s="136" t="s">
        <v>64</v>
      </c>
      <c r="G102" s="136" t="s">
        <v>61</v>
      </c>
      <c r="H102" s="136" t="s">
        <v>152</v>
      </c>
      <c r="I102" s="136" t="s">
        <v>62</v>
      </c>
      <c r="J102" s="30">
        <f t="shared" si="4"/>
        <v>4.3</v>
      </c>
      <c r="K102" s="30">
        <f t="shared" si="4"/>
        <v>4.3</v>
      </c>
      <c r="L102" s="30">
        <f t="shared" si="4"/>
        <v>4.3</v>
      </c>
      <c r="M102" s="30">
        <f t="shared" si="4"/>
        <v>4.3</v>
      </c>
    </row>
    <row r="103" spans="1:13" ht="39" x14ac:dyDescent="0.25">
      <c r="A103" s="103" t="s">
        <v>319</v>
      </c>
      <c r="B103" s="148">
        <v>650</v>
      </c>
      <c r="C103" s="131" t="s">
        <v>186</v>
      </c>
      <c r="D103" s="131" t="s">
        <v>69</v>
      </c>
      <c r="E103" s="132" t="s">
        <v>256</v>
      </c>
      <c r="F103" s="132" t="s">
        <v>64</v>
      </c>
      <c r="G103" s="132" t="s">
        <v>60</v>
      </c>
      <c r="H103" s="131" t="s">
        <v>320</v>
      </c>
      <c r="I103" s="131" t="s">
        <v>62</v>
      </c>
      <c r="J103" s="31">
        <f t="shared" si="4"/>
        <v>4.3</v>
      </c>
      <c r="K103" s="31">
        <f t="shared" si="4"/>
        <v>4.3</v>
      </c>
      <c r="L103" s="31">
        <f t="shared" si="4"/>
        <v>4.3</v>
      </c>
      <c r="M103" s="31">
        <f t="shared" si="4"/>
        <v>4.3</v>
      </c>
    </row>
    <row r="104" spans="1:13" ht="26.25" x14ac:dyDescent="0.25">
      <c r="A104" s="37" t="s">
        <v>131</v>
      </c>
      <c r="B104" s="148">
        <v>650</v>
      </c>
      <c r="C104" s="131" t="s">
        <v>186</v>
      </c>
      <c r="D104" s="131" t="s">
        <v>69</v>
      </c>
      <c r="E104" s="132" t="s">
        <v>256</v>
      </c>
      <c r="F104" s="132" t="s">
        <v>64</v>
      </c>
      <c r="G104" s="132" t="s">
        <v>60</v>
      </c>
      <c r="H104" s="131" t="s">
        <v>320</v>
      </c>
      <c r="I104" s="131" t="s">
        <v>74</v>
      </c>
      <c r="J104" s="31">
        <v>4.3</v>
      </c>
      <c r="K104" s="31">
        <v>4.3</v>
      </c>
      <c r="L104" s="31">
        <v>4.3</v>
      </c>
      <c r="M104" s="31">
        <v>4.3</v>
      </c>
    </row>
    <row r="105" spans="1:13" x14ac:dyDescent="0.25">
      <c r="A105" s="139" t="s">
        <v>231</v>
      </c>
      <c r="B105" s="149">
        <v>650</v>
      </c>
      <c r="C105" s="138" t="s">
        <v>70</v>
      </c>
      <c r="D105" s="135" t="s">
        <v>61</v>
      </c>
      <c r="E105" s="135" t="s">
        <v>61</v>
      </c>
      <c r="F105" s="135" t="s">
        <v>64</v>
      </c>
      <c r="G105" s="135" t="s">
        <v>61</v>
      </c>
      <c r="H105" s="135" t="s">
        <v>152</v>
      </c>
      <c r="I105" s="135" t="s">
        <v>62</v>
      </c>
      <c r="J105" s="38">
        <f t="shared" ref="J105:L105" si="5">J106</f>
        <v>100</v>
      </c>
      <c r="K105" s="151"/>
      <c r="L105" s="38">
        <f t="shared" si="5"/>
        <v>100</v>
      </c>
      <c r="M105" s="151"/>
    </row>
    <row r="106" spans="1:13" x14ac:dyDescent="0.25">
      <c r="A106" s="127" t="s">
        <v>232</v>
      </c>
      <c r="B106" s="150">
        <v>650</v>
      </c>
      <c r="C106" s="136" t="s">
        <v>70</v>
      </c>
      <c r="D106" s="137" t="s">
        <v>60</v>
      </c>
      <c r="E106" s="137" t="s">
        <v>61</v>
      </c>
      <c r="F106" s="137" t="s">
        <v>64</v>
      </c>
      <c r="G106" s="137" t="s">
        <v>61</v>
      </c>
      <c r="H106" s="137" t="s">
        <v>152</v>
      </c>
      <c r="I106" s="137" t="s">
        <v>62</v>
      </c>
      <c r="J106" s="30">
        <f>J107</f>
        <v>100</v>
      </c>
      <c r="K106" s="151"/>
      <c r="L106" s="30">
        <f>L107</f>
        <v>100</v>
      </c>
      <c r="M106" s="151"/>
    </row>
    <row r="107" spans="1:13" x14ac:dyDescent="0.25">
      <c r="A107" s="37" t="s">
        <v>234</v>
      </c>
      <c r="B107" s="148">
        <v>650</v>
      </c>
      <c r="C107" s="131" t="s">
        <v>70</v>
      </c>
      <c r="D107" s="132" t="s">
        <v>60</v>
      </c>
      <c r="E107" s="132" t="s">
        <v>306</v>
      </c>
      <c r="F107" s="132" t="s">
        <v>64</v>
      </c>
      <c r="G107" s="132" t="s">
        <v>60</v>
      </c>
      <c r="H107" s="132" t="s">
        <v>171</v>
      </c>
      <c r="I107" s="132" t="s">
        <v>62</v>
      </c>
      <c r="J107" s="31">
        <f>J108</f>
        <v>100</v>
      </c>
      <c r="K107" s="151"/>
      <c r="L107" s="31">
        <f>L108</f>
        <v>100</v>
      </c>
      <c r="M107" s="151"/>
    </row>
    <row r="108" spans="1:13" ht="26.25" x14ac:dyDescent="0.25">
      <c r="A108" s="103" t="s">
        <v>131</v>
      </c>
      <c r="B108" s="148">
        <v>650</v>
      </c>
      <c r="C108" s="131" t="s">
        <v>70</v>
      </c>
      <c r="D108" s="132" t="s">
        <v>60</v>
      </c>
      <c r="E108" s="132" t="s">
        <v>306</v>
      </c>
      <c r="F108" s="132" t="s">
        <v>64</v>
      </c>
      <c r="G108" s="132" t="s">
        <v>60</v>
      </c>
      <c r="H108" s="132" t="s">
        <v>171</v>
      </c>
      <c r="I108" s="132" t="s">
        <v>74</v>
      </c>
      <c r="J108" s="31">
        <v>100</v>
      </c>
      <c r="K108" s="151"/>
      <c r="L108" s="31">
        <v>100</v>
      </c>
      <c r="M108" s="151"/>
    </row>
    <row r="109" spans="1:13" x14ac:dyDescent="0.25">
      <c r="A109" s="144" t="s">
        <v>53</v>
      </c>
      <c r="B109" s="149">
        <v>650</v>
      </c>
      <c r="C109" s="60" t="s">
        <v>164</v>
      </c>
      <c r="D109" s="60" t="s">
        <v>61</v>
      </c>
      <c r="E109" s="60" t="s">
        <v>61</v>
      </c>
      <c r="F109" s="60" t="s">
        <v>64</v>
      </c>
      <c r="G109" s="60" t="s">
        <v>61</v>
      </c>
      <c r="H109" s="60" t="s">
        <v>152</v>
      </c>
      <c r="I109" s="60" t="s">
        <v>62</v>
      </c>
      <c r="J109" s="38">
        <f>J110</f>
        <v>300</v>
      </c>
      <c r="K109" s="151"/>
      <c r="L109" s="38">
        <f>L110</f>
        <v>300</v>
      </c>
      <c r="M109" s="151"/>
    </row>
    <row r="110" spans="1:13" x14ac:dyDescent="0.25">
      <c r="A110" s="127" t="s">
        <v>54</v>
      </c>
      <c r="B110" s="150">
        <v>650</v>
      </c>
      <c r="C110" s="34" t="s">
        <v>164</v>
      </c>
      <c r="D110" s="34" t="s">
        <v>60</v>
      </c>
      <c r="E110" s="34" t="s">
        <v>61</v>
      </c>
      <c r="F110" s="34" t="s">
        <v>64</v>
      </c>
      <c r="G110" s="34" t="s">
        <v>61</v>
      </c>
      <c r="H110" s="34" t="s">
        <v>152</v>
      </c>
      <c r="I110" s="34" t="s">
        <v>62</v>
      </c>
      <c r="J110" s="30">
        <f>J111</f>
        <v>300</v>
      </c>
      <c r="K110" s="151"/>
      <c r="L110" s="30">
        <f>L111</f>
        <v>300</v>
      </c>
      <c r="M110" s="151"/>
    </row>
    <row r="111" spans="1:13" x14ac:dyDescent="0.25">
      <c r="A111" s="37" t="s">
        <v>38</v>
      </c>
      <c r="B111" s="148">
        <v>650</v>
      </c>
      <c r="C111" s="32" t="s">
        <v>164</v>
      </c>
      <c r="D111" s="32" t="s">
        <v>60</v>
      </c>
      <c r="E111" s="32" t="s">
        <v>265</v>
      </c>
      <c r="F111" s="32" t="s">
        <v>64</v>
      </c>
      <c r="G111" s="32" t="s">
        <v>67</v>
      </c>
      <c r="H111" s="32" t="s">
        <v>171</v>
      </c>
      <c r="I111" s="32" t="s">
        <v>62</v>
      </c>
      <c r="J111" s="31">
        <f>J112</f>
        <v>300</v>
      </c>
      <c r="K111" s="151"/>
      <c r="L111" s="31">
        <f>L112</f>
        <v>300</v>
      </c>
      <c r="M111" s="151"/>
    </row>
    <row r="112" spans="1:13" x14ac:dyDescent="0.25">
      <c r="A112" s="37" t="s">
        <v>333</v>
      </c>
      <c r="B112" s="148">
        <v>650</v>
      </c>
      <c r="C112" s="32" t="s">
        <v>164</v>
      </c>
      <c r="D112" s="32" t="s">
        <v>60</v>
      </c>
      <c r="E112" s="32" t="s">
        <v>265</v>
      </c>
      <c r="F112" s="32" t="s">
        <v>64</v>
      </c>
      <c r="G112" s="32" t="s">
        <v>67</v>
      </c>
      <c r="H112" s="32" t="s">
        <v>171</v>
      </c>
      <c r="I112" s="32" t="s">
        <v>332</v>
      </c>
      <c r="J112" s="31">
        <v>300</v>
      </c>
      <c r="K112" s="151"/>
      <c r="L112" s="31">
        <v>300</v>
      </c>
      <c r="M112" s="151"/>
    </row>
    <row r="113" spans="1:13" x14ac:dyDescent="0.25">
      <c r="A113" s="147" t="s">
        <v>57</v>
      </c>
      <c r="B113" s="148"/>
      <c r="C113" s="67"/>
      <c r="D113" s="67"/>
      <c r="E113" s="32"/>
      <c r="F113" s="32"/>
      <c r="G113" s="32"/>
      <c r="H113" s="32"/>
      <c r="I113" s="67"/>
      <c r="J113" s="30">
        <f>J11+J39+J43+J55+J77+J109+J101+J105</f>
        <v>67591.200000000012</v>
      </c>
      <c r="K113" s="30">
        <f>K11+K39+K43+K55+K77+K109+K101+K105</f>
        <v>548.69999999999993</v>
      </c>
      <c r="L113" s="30">
        <f>L11+L39+L43+L55+L77+L109+L101+L105</f>
        <v>68566.400000000009</v>
      </c>
      <c r="M113" s="30">
        <f>M11+M39+M43+M55+M77+M109+M101+M105</f>
        <v>563.5</v>
      </c>
    </row>
  </sheetData>
  <mergeCells count="14">
    <mergeCell ref="G1:M3"/>
    <mergeCell ref="J7:J8"/>
    <mergeCell ref="K7:K8"/>
    <mergeCell ref="L7:L8"/>
    <mergeCell ref="M7:M8"/>
    <mergeCell ref="A6:M6"/>
    <mergeCell ref="A4:M4"/>
    <mergeCell ref="A1:A3"/>
    <mergeCell ref="A7:A8"/>
    <mergeCell ref="B7:B8"/>
    <mergeCell ref="C7:C8"/>
    <mergeCell ref="D7:D8"/>
    <mergeCell ref="E7:H7"/>
    <mergeCell ref="I7:I8"/>
  </mergeCells>
  <pageMargins left="0.7" right="0.7" top="0.75" bottom="0.75" header="0.3" footer="0.3"/>
  <pageSetup paperSize="9"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4"/>
  <sheetViews>
    <sheetView topLeftCell="A19" workbookViewId="0">
      <selection activeCell="C22" sqref="C22"/>
    </sheetView>
  </sheetViews>
  <sheetFormatPr defaultRowHeight="15" x14ac:dyDescent="0.25"/>
  <cols>
    <col min="1" max="1" width="6.5703125" customWidth="1"/>
    <col min="2" max="2" width="69.85546875" customWidth="1"/>
    <col min="3" max="3" width="24" customWidth="1"/>
  </cols>
  <sheetData>
    <row r="1" spans="1:3" ht="81" customHeight="1" x14ac:dyDescent="0.25">
      <c r="C1" s="18" t="s">
        <v>345</v>
      </c>
    </row>
    <row r="2" spans="1:3" ht="18.75" x14ac:dyDescent="0.25">
      <c r="A2" s="14"/>
    </row>
    <row r="3" spans="1:3" ht="39.75" customHeight="1" x14ac:dyDescent="0.25">
      <c r="A3" s="220" t="s">
        <v>363</v>
      </c>
      <c r="B3" s="211"/>
      <c r="C3" s="195"/>
    </row>
    <row r="4" spans="1:3" ht="18.75" x14ac:dyDescent="0.25">
      <c r="A4" s="14" t="s">
        <v>21</v>
      </c>
    </row>
    <row r="5" spans="1:3" x14ac:dyDescent="0.25">
      <c r="A5" s="194"/>
      <c r="B5" s="209"/>
      <c r="C5" s="81" t="s">
        <v>0</v>
      </c>
    </row>
    <row r="6" spans="1:3" ht="15.75" x14ac:dyDescent="0.25">
      <c r="A6" s="126" t="s">
        <v>89</v>
      </c>
      <c r="B6" s="126" t="s">
        <v>92</v>
      </c>
      <c r="C6" s="126" t="s">
        <v>364</v>
      </c>
    </row>
    <row r="7" spans="1:3" ht="15.75" x14ac:dyDescent="0.25">
      <c r="A7" s="124">
        <v>1</v>
      </c>
      <c r="B7" s="124">
        <v>2</v>
      </c>
      <c r="C7" s="124">
        <v>3</v>
      </c>
    </row>
    <row r="8" spans="1:3" ht="15.75" x14ac:dyDescent="0.25">
      <c r="A8" s="124">
        <v>1</v>
      </c>
      <c r="B8" s="89" t="s">
        <v>93</v>
      </c>
      <c r="C8" s="90">
        <v>0</v>
      </c>
    </row>
    <row r="9" spans="1:3" ht="31.5" x14ac:dyDescent="0.25">
      <c r="A9" s="124">
        <v>2</v>
      </c>
      <c r="B9" s="125" t="s">
        <v>94</v>
      </c>
      <c r="C9" s="90">
        <v>0</v>
      </c>
    </row>
    <row r="10" spans="1:3" ht="110.25" x14ac:dyDescent="0.25">
      <c r="A10" s="124" t="s">
        <v>95</v>
      </c>
      <c r="B10" s="125" t="s">
        <v>96</v>
      </c>
      <c r="C10" s="90">
        <v>0</v>
      </c>
    </row>
    <row r="11" spans="1:3" ht="47.25" x14ac:dyDescent="0.25">
      <c r="A11" s="124" t="s">
        <v>97</v>
      </c>
      <c r="B11" s="125" t="s">
        <v>98</v>
      </c>
      <c r="C11" s="90">
        <v>0</v>
      </c>
    </row>
    <row r="12" spans="1:3" ht="110.25" x14ac:dyDescent="0.25">
      <c r="A12" s="124" t="s">
        <v>99</v>
      </c>
      <c r="B12" s="125" t="s">
        <v>100</v>
      </c>
      <c r="C12" s="90">
        <f>10-10</f>
        <v>0</v>
      </c>
    </row>
    <row r="13" spans="1:3" ht="47.25" x14ac:dyDescent="0.25">
      <c r="A13" s="124" t="s">
        <v>101</v>
      </c>
      <c r="B13" s="125" t="s">
        <v>102</v>
      </c>
      <c r="C13" s="90">
        <v>0</v>
      </c>
    </row>
    <row r="14" spans="1:3" ht="31.5" x14ac:dyDescent="0.25">
      <c r="A14" s="124" t="s">
        <v>103</v>
      </c>
      <c r="B14" s="125" t="s">
        <v>104</v>
      </c>
      <c r="C14" s="90">
        <v>0</v>
      </c>
    </row>
    <row r="15" spans="1:3" ht="47.25" x14ac:dyDescent="0.25">
      <c r="A15" s="124" t="s">
        <v>105</v>
      </c>
      <c r="B15" s="125" t="s">
        <v>106</v>
      </c>
      <c r="C15" s="90">
        <v>0</v>
      </c>
    </row>
    <row r="16" spans="1:3" ht="47.25" x14ac:dyDescent="0.25">
      <c r="A16" s="124" t="s">
        <v>107</v>
      </c>
      <c r="B16" s="125" t="s">
        <v>108</v>
      </c>
      <c r="C16" s="90">
        <v>0</v>
      </c>
    </row>
    <row r="17" spans="1:3" ht="47.25" x14ac:dyDescent="0.25">
      <c r="A17" s="124" t="s">
        <v>109</v>
      </c>
      <c r="B17" s="125" t="s">
        <v>110</v>
      </c>
      <c r="C17" s="90">
        <v>0</v>
      </c>
    </row>
    <row r="18" spans="1:3" ht="63" x14ac:dyDescent="0.25">
      <c r="A18" s="124" t="s">
        <v>146</v>
      </c>
      <c r="B18" s="125" t="s">
        <v>147</v>
      </c>
      <c r="C18" s="90">
        <v>0</v>
      </c>
    </row>
    <row r="19" spans="1:3" ht="63" x14ac:dyDescent="0.25">
      <c r="A19" s="91" t="s">
        <v>148</v>
      </c>
      <c r="B19" s="125" t="s">
        <v>149</v>
      </c>
      <c r="C19" s="90">
        <v>0</v>
      </c>
    </row>
    <row r="20" spans="1:3" ht="78.75" x14ac:dyDescent="0.25">
      <c r="A20" s="91" t="s">
        <v>238</v>
      </c>
      <c r="B20" s="125" t="s">
        <v>239</v>
      </c>
      <c r="C20" s="90">
        <v>8868.3999999999978</v>
      </c>
    </row>
    <row r="21" spans="1:3" ht="15.75" x14ac:dyDescent="0.25">
      <c r="A21" s="91" t="s">
        <v>322</v>
      </c>
      <c r="B21" s="125" t="s">
        <v>323</v>
      </c>
      <c r="C21" s="90">
        <v>110</v>
      </c>
    </row>
    <row r="22" spans="1:3" ht="15.75" x14ac:dyDescent="0.25">
      <c r="A22" s="221" t="s">
        <v>111</v>
      </c>
      <c r="B22" s="221"/>
      <c r="C22" s="93">
        <f>SUM(C8:C21)</f>
        <v>8978.3999999999978</v>
      </c>
    </row>
    <row r="23" spans="1:3" ht="15.75" x14ac:dyDescent="0.25">
      <c r="A23" s="124">
        <v>1</v>
      </c>
      <c r="B23" s="89" t="s">
        <v>112</v>
      </c>
      <c r="C23" s="90">
        <v>0</v>
      </c>
    </row>
    <row r="24" spans="1:3" ht="110.25" x14ac:dyDescent="0.25">
      <c r="A24" s="124" t="s">
        <v>113</v>
      </c>
      <c r="B24" s="125" t="s">
        <v>114</v>
      </c>
      <c r="C24" s="90">
        <v>0</v>
      </c>
    </row>
    <row r="25" spans="1:3" ht="47.25" x14ac:dyDescent="0.25">
      <c r="A25" s="124" t="s">
        <v>115</v>
      </c>
      <c r="B25" s="125" t="s">
        <v>116</v>
      </c>
      <c r="C25" s="90">
        <v>6996.4</v>
      </c>
    </row>
    <row r="26" spans="1:3" ht="47.25" x14ac:dyDescent="0.25">
      <c r="A26" s="124" t="s">
        <v>117</v>
      </c>
      <c r="B26" s="125" t="s">
        <v>118</v>
      </c>
      <c r="C26" s="90">
        <v>1982</v>
      </c>
    </row>
    <row r="27" spans="1:3" ht="63" x14ac:dyDescent="0.25">
      <c r="A27" s="124" t="s">
        <v>119</v>
      </c>
      <c r="B27" s="125" t="s">
        <v>240</v>
      </c>
      <c r="C27" s="90">
        <v>0</v>
      </c>
    </row>
    <row r="28" spans="1:3" ht="31.5" x14ac:dyDescent="0.25">
      <c r="A28" s="124" t="s">
        <v>121</v>
      </c>
      <c r="B28" s="125" t="s">
        <v>120</v>
      </c>
      <c r="C28" s="90">
        <v>0</v>
      </c>
    </row>
    <row r="29" spans="1:3" ht="63" x14ac:dyDescent="0.25">
      <c r="A29" s="124" t="s">
        <v>123</v>
      </c>
      <c r="B29" s="92" t="s">
        <v>122</v>
      </c>
      <c r="C29" s="90">
        <v>0</v>
      </c>
    </row>
    <row r="30" spans="1:3" ht="126" x14ac:dyDescent="0.25">
      <c r="A30" s="124" t="s">
        <v>125</v>
      </c>
      <c r="B30" s="92" t="s">
        <v>124</v>
      </c>
      <c r="C30" s="90">
        <v>0</v>
      </c>
    </row>
    <row r="31" spans="1:3" ht="31.5" x14ac:dyDescent="0.25">
      <c r="A31" s="124" t="s">
        <v>127</v>
      </c>
      <c r="B31" s="92" t="s">
        <v>126</v>
      </c>
      <c r="C31" s="90">
        <v>0</v>
      </c>
    </row>
    <row r="32" spans="1:3" ht="78.75" x14ac:dyDescent="0.25">
      <c r="A32" s="124" t="s">
        <v>150</v>
      </c>
      <c r="B32" s="92" t="s">
        <v>128</v>
      </c>
      <c r="C32" s="90">
        <v>0</v>
      </c>
    </row>
    <row r="33" spans="1:3" ht="47.25" x14ac:dyDescent="0.25">
      <c r="A33" s="124" t="s">
        <v>241</v>
      </c>
      <c r="B33" s="92" t="s">
        <v>151</v>
      </c>
      <c r="C33" s="90">
        <v>0</v>
      </c>
    </row>
    <row r="34" spans="1:3" ht="15.75" x14ac:dyDescent="0.25">
      <c r="A34" s="219" t="s">
        <v>129</v>
      </c>
      <c r="B34" s="219"/>
      <c r="C34" s="93">
        <f>SUM(C23:C33)</f>
        <v>8978.4</v>
      </c>
    </row>
  </sheetData>
  <mergeCells count="4">
    <mergeCell ref="A34:B34"/>
    <mergeCell ref="A5:B5"/>
    <mergeCell ref="A3:C3"/>
    <mergeCell ref="A22:B22"/>
  </mergeCells>
  <pageMargins left="0.7" right="0.7" top="0.75" bottom="0.75" header="0.3" footer="0.3"/>
  <pageSetup paperSize="9" scale="8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4"/>
  <sheetViews>
    <sheetView topLeftCell="A28" workbookViewId="0">
      <selection activeCell="D34" sqref="D34"/>
    </sheetView>
  </sheetViews>
  <sheetFormatPr defaultRowHeight="15" x14ac:dyDescent="0.25"/>
  <cols>
    <col min="1" max="1" width="8.85546875" customWidth="1"/>
    <col min="2" max="2" width="67.7109375" customWidth="1"/>
    <col min="3" max="3" width="13.42578125" customWidth="1"/>
    <col min="4" max="4" width="12.5703125" customWidth="1"/>
  </cols>
  <sheetData>
    <row r="1" spans="1:4" ht="80.25" customHeight="1" x14ac:dyDescent="0.25">
      <c r="C1" s="199" t="s">
        <v>346</v>
      </c>
      <c r="D1" s="222"/>
    </row>
    <row r="2" spans="1:4" ht="18.75" x14ac:dyDescent="0.25">
      <c r="A2" s="14"/>
    </row>
    <row r="3" spans="1:4" ht="53.25" customHeight="1" x14ac:dyDescent="0.25">
      <c r="A3" s="220" t="s">
        <v>365</v>
      </c>
      <c r="B3" s="211"/>
      <c r="C3" s="195"/>
      <c r="D3" s="195"/>
    </row>
    <row r="4" spans="1:4" ht="18.75" x14ac:dyDescent="0.25">
      <c r="A4" s="14" t="s">
        <v>21</v>
      </c>
    </row>
    <row r="5" spans="1:4" x14ac:dyDescent="0.25">
      <c r="A5" s="194"/>
      <c r="B5" s="209"/>
      <c r="C5" s="81"/>
      <c r="D5" s="81" t="s">
        <v>0</v>
      </c>
    </row>
    <row r="6" spans="1:4" ht="31.5" x14ac:dyDescent="0.25">
      <c r="A6" s="121" t="s">
        <v>89</v>
      </c>
      <c r="B6" s="121" t="s">
        <v>92</v>
      </c>
      <c r="C6" s="121" t="s">
        <v>311</v>
      </c>
      <c r="D6" s="121" t="s">
        <v>353</v>
      </c>
    </row>
    <row r="7" spans="1:4" ht="15.75" x14ac:dyDescent="0.25">
      <c r="A7" s="124">
        <v>1</v>
      </c>
      <c r="B7" s="124">
        <v>2</v>
      </c>
      <c r="C7" s="124">
        <v>3</v>
      </c>
      <c r="D7" s="120">
        <v>4</v>
      </c>
    </row>
    <row r="8" spans="1:4" ht="15.75" x14ac:dyDescent="0.25">
      <c r="A8" s="124">
        <v>1</v>
      </c>
      <c r="B8" s="89" t="s">
        <v>93</v>
      </c>
      <c r="C8" s="90">
        <v>0</v>
      </c>
      <c r="D8" s="90">
        <v>0</v>
      </c>
    </row>
    <row r="9" spans="1:4" ht="31.5" x14ac:dyDescent="0.25">
      <c r="A9" s="124">
        <v>2</v>
      </c>
      <c r="B9" s="125" t="s">
        <v>94</v>
      </c>
      <c r="C9" s="90">
        <v>0</v>
      </c>
      <c r="D9" s="90">
        <v>0</v>
      </c>
    </row>
    <row r="10" spans="1:4" ht="110.25" x14ac:dyDescent="0.25">
      <c r="A10" s="124" t="s">
        <v>95</v>
      </c>
      <c r="B10" s="125" t="s">
        <v>96</v>
      </c>
      <c r="C10" s="90">
        <v>0</v>
      </c>
      <c r="D10" s="90">
        <v>0</v>
      </c>
    </row>
    <row r="11" spans="1:4" ht="47.25" x14ac:dyDescent="0.25">
      <c r="A11" s="124" t="s">
        <v>97</v>
      </c>
      <c r="B11" s="125" t="s">
        <v>98</v>
      </c>
      <c r="C11" s="90">
        <v>0</v>
      </c>
      <c r="D11" s="90">
        <v>0</v>
      </c>
    </row>
    <row r="12" spans="1:4" ht="110.25" x14ac:dyDescent="0.25">
      <c r="A12" s="124" t="s">
        <v>99</v>
      </c>
      <c r="B12" s="125" t="s">
        <v>100</v>
      </c>
      <c r="C12" s="90">
        <f>10-10</f>
        <v>0</v>
      </c>
      <c r="D12" s="90">
        <f>10-10</f>
        <v>0</v>
      </c>
    </row>
    <row r="13" spans="1:4" ht="47.25" x14ac:dyDescent="0.25">
      <c r="A13" s="124" t="s">
        <v>101</v>
      </c>
      <c r="B13" s="125" t="s">
        <v>102</v>
      </c>
      <c r="C13" s="90">
        <v>0</v>
      </c>
      <c r="D13" s="90">
        <v>0</v>
      </c>
    </row>
    <row r="14" spans="1:4" ht="31.5" x14ac:dyDescent="0.25">
      <c r="A14" s="124" t="s">
        <v>103</v>
      </c>
      <c r="B14" s="125" t="s">
        <v>104</v>
      </c>
      <c r="C14" s="90">
        <v>0</v>
      </c>
      <c r="D14" s="90">
        <v>0</v>
      </c>
    </row>
    <row r="15" spans="1:4" ht="47.25" x14ac:dyDescent="0.25">
      <c r="A15" s="124" t="s">
        <v>105</v>
      </c>
      <c r="B15" s="125" t="s">
        <v>106</v>
      </c>
      <c r="C15" s="90">
        <v>0</v>
      </c>
      <c r="D15" s="90">
        <v>0</v>
      </c>
    </row>
    <row r="16" spans="1:4" ht="47.25" x14ac:dyDescent="0.25">
      <c r="A16" s="124" t="s">
        <v>107</v>
      </c>
      <c r="B16" s="125" t="s">
        <v>108</v>
      </c>
      <c r="C16" s="90">
        <v>0</v>
      </c>
      <c r="D16" s="90">
        <v>0</v>
      </c>
    </row>
    <row r="17" spans="1:4" ht="47.25" x14ac:dyDescent="0.25">
      <c r="A17" s="124" t="s">
        <v>109</v>
      </c>
      <c r="B17" s="125" t="s">
        <v>110</v>
      </c>
      <c r="C17" s="90">
        <v>0</v>
      </c>
      <c r="D17" s="90">
        <v>0</v>
      </c>
    </row>
    <row r="18" spans="1:4" ht="63" x14ac:dyDescent="0.25">
      <c r="A18" s="124" t="s">
        <v>146</v>
      </c>
      <c r="B18" s="125" t="s">
        <v>147</v>
      </c>
      <c r="C18" s="90">
        <v>0</v>
      </c>
      <c r="D18" s="90">
        <v>0</v>
      </c>
    </row>
    <row r="19" spans="1:4" ht="63" x14ac:dyDescent="0.25">
      <c r="A19" s="91" t="s">
        <v>148</v>
      </c>
      <c r="B19" s="125" t="s">
        <v>149</v>
      </c>
      <c r="C19" s="90">
        <v>0</v>
      </c>
      <c r="D19" s="90">
        <v>0</v>
      </c>
    </row>
    <row r="20" spans="1:4" ht="78.75" x14ac:dyDescent="0.25">
      <c r="A20" s="91" t="s">
        <v>238</v>
      </c>
      <c r="B20" s="125" t="s">
        <v>239</v>
      </c>
      <c r="C20" s="90">
        <v>8957.0999999999985</v>
      </c>
      <c r="D20" s="90">
        <v>9046.7999999999993</v>
      </c>
    </row>
    <row r="21" spans="1:4" ht="15.75" x14ac:dyDescent="0.25">
      <c r="A21" s="91" t="s">
        <v>322</v>
      </c>
      <c r="B21" s="125" t="s">
        <v>323</v>
      </c>
      <c r="C21" s="90">
        <v>110</v>
      </c>
      <c r="D21" s="90">
        <v>110</v>
      </c>
    </row>
    <row r="22" spans="1:4" ht="15.75" x14ac:dyDescent="0.25">
      <c r="A22" s="221" t="s">
        <v>111</v>
      </c>
      <c r="B22" s="221"/>
      <c r="C22" s="93">
        <f>SUM(C8:C21)</f>
        <v>9067.0999999999985</v>
      </c>
      <c r="D22" s="93">
        <f>SUM(D8:D21)</f>
        <v>9156.7999999999993</v>
      </c>
    </row>
    <row r="23" spans="1:4" ht="15.75" x14ac:dyDescent="0.25">
      <c r="A23" s="124">
        <v>1</v>
      </c>
      <c r="B23" s="89" t="s">
        <v>112</v>
      </c>
      <c r="C23" s="90">
        <v>0</v>
      </c>
      <c r="D23" s="90">
        <v>0</v>
      </c>
    </row>
    <row r="24" spans="1:4" ht="110.25" x14ac:dyDescent="0.25">
      <c r="A24" s="124" t="s">
        <v>113</v>
      </c>
      <c r="B24" s="125" t="s">
        <v>114</v>
      </c>
      <c r="C24" s="90">
        <v>0</v>
      </c>
      <c r="D24" s="90">
        <v>0</v>
      </c>
    </row>
    <row r="25" spans="1:4" ht="47.25" x14ac:dyDescent="0.25">
      <c r="A25" s="124" t="s">
        <v>115</v>
      </c>
      <c r="B25" s="125" t="s">
        <v>116</v>
      </c>
      <c r="C25" s="90">
        <v>7085.1</v>
      </c>
      <c r="D25" s="90">
        <v>7174.8</v>
      </c>
    </row>
    <row r="26" spans="1:4" ht="47.25" x14ac:dyDescent="0.25">
      <c r="A26" s="124" t="s">
        <v>117</v>
      </c>
      <c r="B26" s="125" t="s">
        <v>118</v>
      </c>
      <c r="C26" s="90">
        <v>1982</v>
      </c>
      <c r="D26" s="90">
        <v>1982</v>
      </c>
    </row>
    <row r="27" spans="1:4" ht="63" x14ac:dyDescent="0.25">
      <c r="A27" s="124" t="s">
        <v>119</v>
      </c>
      <c r="B27" s="125" t="s">
        <v>240</v>
      </c>
      <c r="C27" s="90">
        <v>0</v>
      </c>
      <c r="D27" s="90">
        <v>0</v>
      </c>
    </row>
    <row r="28" spans="1:4" ht="31.5" x14ac:dyDescent="0.25">
      <c r="A28" s="124" t="s">
        <v>121</v>
      </c>
      <c r="B28" s="125" t="s">
        <v>120</v>
      </c>
      <c r="C28" s="90">
        <v>0</v>
      </c>
      <c r="D28" s="90">
        <v>0</v>
      </c>
    </row>
    <row r="29" spans="1:4" ht="63" x14ac:dyDescent="0.25">
      <c r="A29" s="124" t="s">
        <v>123</v>
      </c>
      <c r="B29" s="92" t="s">
        <v>122</v>
      </c>
      <c r="C29" s="90">
        <v>0</v>
      </c>
      <c r="D29" s="90">
        <v>0</v>
      </c>
    </row>
    <row r="30" spans="1:4" ht="126" x14ac:dyDescent="0.25">
      <c r="A30" s="124" t="s">
        <v>125</v>
      </c>
      <c r="B30" s="92" t="s">
        <v>124</v>
      </c>
      <c r="C30" s="90">
        <v>0</v>
      </c>
      <c r="D30" s="90">
        <v>0</v>
      </c>
    </row>
    <row r="31" spans="1:4" ht="31.5" x14ac:dyDescent="0.25">
      <c r="A31" s="124" t="s">
        <v>127</v>
      </c>
      <c r="B31" s="92" t="s">
        <v>126</v>
      </c>
      <c r="C31" s="90">
        <v>0</v>
      </c>
      <c r="D31" s="90">
        <v>0</v>
      </c>
    </row>
    <row r="32" spans="1:4" ht="15.75" customHeight="1" x14ac:dyDescent="0.25">
      <c r="A32" s="124" t="s">
        <v>150</v>
      </c>
      <c r="B32" s="92" t="s">
        <v>128</v>
      </c>
      <c r="C32" s="90">
        <v>0</v>
      </c>
      <c r="D32" s="90">
        <v>0</v>
      </c>
    </row>
    <row r="33" spans="1:4" ht="47.25" x14ac:dyDescent="0.25">
      <c r="A33" s="124" t="s">
        <v>241</v>
      </c>
      <c r="B33" s="92" t="s">
        <v>151</v>
      </c>
      <c r="C33" s="90">
        <v>0</v>
      </c>
      <c r="D33" s="90">
        <v>0</v>
      </c>
    </row>
    <row r="34" spans="1:4" ht="15.75" x14ac:dyDescent="0.25">
      <c r="A34" s="219" t="s">
        <v>129</v>
      </c>
      <c r="B34" s="219"/>
      <c r="C34" s="93">
        <f>SUM(C23:C33)</f>
        <v>9067.1</v>
      </c>
      <c r="D34" s="93">
        <f>SUM(D23:D33)</f>
        <v>9156.7999999999993</v>
      </c>
    </row>
  </sheetData>
  <mergeCells count="5">
    <mergeCell ref="A34:B34"/>
    <mergeCell ref="A5:B5"/>
    <mergeCell ref="C1:D1"/>
    <mergeCell ref="A3:D3"/>
    <mergeCell ref="A22:B22"/>
  </mergeCells>
  <pageMargins left="0.7" right="0.7" top="0.75" bottom="0.75" header="0.3" footer="0.3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3"/>
  <sheetViews>
    <sheetView topLeftCell="A4" workbookViewId="0">
      <selection activeCell="B11" sqref="B11"/>
    </sheetView>
  </sheetViews>
  <sheetFormatPr defaultRowHeight="15" x14ac:dyDescent="0.25"/>
  <cols>
    <col min="1" max="1" width="6" customWidth="1"/>
    <col min="2" max="2" width="65.85546875" customWidth="1"/>
    <col min="3" max="3" width="34.85546875" customWidth="1"/>
    <col min="4" max="4" width="16" customWidth="1"/>
  </cols>
  <sheetData>
    <row r="1" spans="1:4" x14ac:dyDescent="0.25">
      <c r="C1" s="199" t="s">
        <v>347</v>
      </c>
    </row>
    <row r="2" spans="1:4" ht="25.5" customHeight="1" x14ac:dyDescent="0.25">
      <c r="C2" s="199"/>
    </row>
    <row r="3" spans="1:4" ht="22.5" customHeight="1" x14ac:dyDescent="0.25">
      <c r="C3" s="199"/>
    </row>
    <row r="4" spans="1:4" ht="39.75" customHeight="1" x14ac:dyDescent="0.25">
      <c r="A4" s="228" t="s">
        <v>367</v>
      </c>
      <c r="B4" s="211"/>
      <c r="C4" s="211"/>
    </row>
    <row r="5" spans="1:4" ht="15.75" x14ac:dyDescent="0.25">
      <c r="A5" s="13"/>
    </row>
    <row r="6" spans="1:4" ht="18.75" x14ac:dyDescent="0.25">
      <c r="A6" s="14"/>
      <c r="C6" s="81" t="s">
        <v>0</v>
      </c>
    </row>
    <row r="7" spans="1:4" ht="15.75" x14ac:dyDescent="0.25">
      <c r="A7" s="115" t="s">
        <v>89</v>
      </c>
      <c r="B7" s="223" t="s">
        <v>91</v>
      </c>
      <c r="C7" s="229" t="s">
        <v>366</v>
      </c>
    </row>
    <row r="8" spans="1:4" ht="15.75" x14ac:dyDescent="0.25">
      <c r="A8" s="114" t="s">
        <v>90</v>
      </c>
      <c r="B8" s="223"/>
      <c r="C8" s="214"/>
    </row>
    <row r="9" spans="1:4" ht="15" customHeight="1" x14ac:dyDescent="0.25">
      <c r="A9" s="224">
        <v>1</v>
      </c>
      <c r="B9" s="226" t="s">
        <v>387</v>
      </c>
      <c r="C9" s="227">
        <v>62.6</v>
      </c>
      <c r="D9" s="166"/>
    </row>
    <row r="10" spans="1:4" ht="84.75" customHeight="1" x14ac:dyDescent="0.25">
      <c r="A10" s="225"/>
      <c r="B10" s="226"/>
      <c r="C10" s="227"/>
      <c r="D10" s="166"/>
    </row>
    <row r="11" spans="1:4" ht="110.25" x14ac:dyDescent="0.25">
      <c r="A11" s="167">
        <v>2</v>
      </c>
      <c r="B11" s="92" t="s">
        <v>388</v>
      </c>
      <c r="C11" s="170">
        <v>52.5</v>
      </c>
    </row>
    <row r="12" spans="1:4" ht="110.25" x14ac:dyDescent="0.25">
      <c r="A12" s="167">
        <v>3</v>
      </c>
      <c r="B12" s="92" t="s">
        <v>389</v>
      </c>
      <c r="C12" s="170">
        <v>10.6</v>
      </c>
    </row>
    <row r="13" spans="1:4" ht="15.75" x14ac:dyDescent="0.25">
      <c r="A13" s="125"/>
      <c r="B13" s="168" t="s">
        <v>87</v>
      </c>
      <c r="C13" s="169">
        <f>C9+C11+C12</f>
        <v>125.69999999999999</v>
      </c>
    </row>
  </sheetData>
  <mergeCells count="7">
    <mergeCell ref="C1:C3"/>
    <mergeCell ref="B7:B8"/>
    <mergeCell ref="A9:A10"/>
    <mergeCell ref="B9:B10"/>
    <mergeCell ref="C9:C10"/>
    <mergeCell ref="A4:C4"/>
    <mergeCell ref="C7:C8"/>
  </mergeCells>
  <pageMargins left="0.7" right="0.7" top="0.75" bottom="0.75" header="0.3" footer="0.3"/>
  <pageSetup paperSize="9" scale="8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0"/>
  <sheetViews>
    <sheetView workbookViewId="0">
      <selection activeCell="C6" sqref="C6"/>
    </sheetView>
  </sheetViews>
  <sheetFormatPr defaultRowHeight="15" x14ac:dyDescent="0.25"/>
  <cols>
    <col min="1" max="1" width="30.5703125" customWidth="1"/>
    <col min="2" max="2" width="42.7109375" customWidth="1"/>
    <col min="3" max="3" width="21.42578125" customWidth="1"/>
  </cols>
  <sheetData>
    <row r="1" spans="1:3" ht="63.75" x14ac:dyDescent="0.25">
      <c r="C1" s="123" t="s">
        <v>348</v>
      </c>
    </row>
    <row r="2" spans="1:3" ht="18.75" x14ac:dyDescent="0.25">
      <c r="A2" s="15"/>
    </row>
    <row r="3" spans="1:3" ht="54.75" customHeight="1" x14ac:dyDescent="0.25">
      <c r="A3" s="228" t="s">
        <v>368</v>
      </c>
      <c r="B3" s="230"/>
      <c r="C3" s="230"/>
    </row>
    <row r="4" spans="1:3" x14ac:dyDescent="0.25">
      <c r="A4" s="1"/>
      <c r="B4" s="16"/>
      <c r="C4" s="1"/>
    </row>
    <row r="5" spans="1:3" x14ac:dyDescent="0.25">
      <c r="A5" s="1"/>
      <c r="B5" s="1"/>
      <c r="C5" s="17" t="s">
        <v>86</v>
      </c>
    </row>
    <row r="6" spans="1:3" ht="51" x14ac:dyDescent="0.25">
      <c r="A6" s="95" t="s">
        <v>132</v>
      </c>
      <c r="B6" s="96" t="s">
        <v>133</v>
      </c>
      <c r="C6" s="95" t="s">
        <v>261</v>
      </c>
    </row>
    <row r="7" spans="1:3" ht="25.5" x14ac:dyDescent="0.25">
      <c r="A7" s="95" t="s">
        <v>134</v>
      </c>
      <c r="B7" s="96" t="s">
        <v>135</v>
      </c>
      <c r="C7" s="97">
        <v>0</v>
      </c>
    </row>
    <row r="8" spans="1:3" ht="25.5" x14ac:dyDescent="0.25">
      <c r="A8" s="98" t="s">
        <v>136</v>
      </c>
      <c r="B8" s="110" t="s">
        <v>204</v>
      </c>
      <c r="C8" s="99">
        <v>0</v>
      </c>
    </row>
    <row r="9" spans="1:3" ht="25.5" x14ac:dyDescent="0.25">
      <c r="A9" s="98" t="s">
        <v>137</v>
      </c>
      <c r="B9" s="110" t="s">
        <v>205</v>
      </c>
      <c r="C9" s="99">
        <v>0</v>
      </c>
    </row>
    <row r="10" spans="1:3" x14ac:dyDescent="0.25">
      <c r="A10" s="100"/>
      <c r="B10" s="96" t="s">
        <v>138</v>
      </c>
      <c r="C10" s="97">
        <v>0</v>
      </c>
    </row>
  </sheetData>
  <mergeCells count="1">
    <mergeCell ref="A3:C3"/>
  </mergeCells>
  <pageMargins left="0.7" right="0.7" top="0.75" bottom="0.75" header="0.3" footer="0.3"/>
  <pageSetup paperSize="9" scale="9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10"/>
  <sheetViews>
    <sheetView workbookViewId="0">
      <selection activeCell="D6" sqref="D6"/>
    </sheetView>
  </sheetViews>
  <sheetFormatPr defaultRowHeight="15" x14ac:dyDescent="0.25"/>
  <cols>
    <col min="1" max="1" width="29.5703125" customWidth="1"/>
    <col min="2" max="2" width="38.42578125" customWidth="1"/>
    <col min="3" max="3" width="18.42578125" customWidth="1"/>
    <col min="4" max="4" width="17.42578125" customWidth="1"/>
  </cols>
  <sheetData>
    <row r="1" spans="1:4" ht="76.5" x14ac:dyDescent="0.25">
      <c r="C1" s="123"/>
      <c r="D1" s="123" t="s">
        <v>349</v>
      </c>
    </row>
    <row r="2" spans="1:4" ht="18.75" x14ac:dyDescent="0.25">
      <c r="A2" s="15"/>
    </row>
    <row r="3" spans="1:4" ht="47.25" customHeight="1" x14ac:dyDescent="0.25">
      <c r="A3" s="228" t="s">
        <v>369</v>
      </c>
      <c r="B3" s="230"/>
      <c r="C3" s="230"/>
      <c r="D3" s="195"/>
    </row>
    <row r="4" spans="1:4" x14ac:dyDescent="0.25">
      <c r="A4" s="1"/>
      <c r="B4" s="16"/>
      <c r="C4" s="1"/>
    </row>
    <row r="5" spans="1:4" x14ac:dyDescent="0.25">
      <c r="A5" s="1"/>
      <c r="B5" s="1"/>
      <c r="C5" s="17"/>
      <c r="D5" s="17" t="s">
        <v>86</v>
      </c>
    </row>
    <row r="6" spans="1:4" ht="63.75" x14ac:dyDescent="0.25">
      <c r="A6" s="95" t="s">
        <v>132</v>
      </c>
      <c r="B6" s="96" t="s">
        <v>133</v>
      </c>
      <c r="C6" s="95" t="s">
        <v>311</v>
      </c>
      <c r="D6" s="95" t="s">
        <v>353</v>
      </c>
    </row>
    <row r="7" spans="1:4" ht="25.5" x14ac:dyDescent="0.25">
      <c r="A7" s="95" t="s">
        <v>134</v>
      </c>
      <c r="B7" s="96" t="s">
        <v>135</v>
      </c>
      <c r="C7" s="97">
        <v>0</v>
      </c>
      <c r="D7" s="97">
        <v>0</v>
      </c>
    </row>
    <row r="8" spans="1:4" ht="25.5" x14ac:dyDescent="0.25">
      <c r="A8" s="98" t="s">
        <v>136</v>
      </c>
      <c r="B8" s="110" t="s">
        <v>204</v>
      </c>
      <c r="C8" s="99">
        <v>0</v>
      </c>
      <c r="D8" s="99">
        <v>0</v>
      </c>
    </row>
    <row r="9" spans="1:4" ht="25.5" x14ac:dyDescent="0.25">
      <c r="A9" s="98" t="s">
        <v>137</v>
      </c>
      <c r="B9" s="110" t="s">
        <v>205</v>
      </c>
      <c r="C9" s="99">
        <v>0</v>
      </c>
      <c r="D9" s="99">
        <v>0</v>
      </c>
    </row>
    <row r="10" spans="1:4" x14ac:dyDescent="0.25">
      <c r="A10" s="100"/>
      <c r="B10" s="96" t="s">
        <v>138</v>
      </c>
      <c r="C10" s="97">
        <v>0</v>
      </c>
      <c r="D10" s="97">
        <v>0</v>
      </c>
    </row>
  </sheetData>
  <mergeCells count="1">
    <mergeCell ref="A3:D3"/>
  </mergeCells>
  <pageMargins left="0.7" right="0.7" top="0.75" bottom="0.75" header="0.3" footer="0.3"/>
  <pageSetup paperSize="9" scale="8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16"/>
  <sheetViews>
    <sheetView workbookViewId="0">
      <selection activeCell="B16" sqref="B16"/>
    </sheetView>
  </sheetViews>
  <sheetFormatPr defaultRowHeight="15" x14ac:dyDescent="0.25"/>
  <cols>
    <col min="1" max="1" width="71.85546875" customWidth="1"/>
    <col min="2" max="2" width="19.28515625" customWidth="1"/>
  </cols>
  <sheetData>
    <row r="1" spans="1:2" ht="76.5" x14ac:dyDescent="0.25">
      <c r="A1" s="2"/>
      <c r="B1" s="174" t="s">
        <v>350</v>
      </c>
    </row>
    <row r="2" spans="1:2" ht="62.25" customHeight="1" x14ac:dyDescent="0.25">
      <c r="A2" s="193" t="s">
        <v>370</v>
      </c>
      <c r="B2" s="193"/>
    </row>
    <row r="3" spans="1:2" x14ac:dyDescent="0.25">
      <c r="A3" s="194" t="s">
        <v>0</v>
      </c>
      <c r="B3" s="194"/>
    </row>
    <row r="4" spans="1:2" ht="15" customHeight="1" x14ac:dyDescent="0.25">
      <c r="A4" s="192" t="s">
        <v>206</v>
      </c>
      <c r="B4" s="192" t="s">
        <v>261</v>
      </c>
    </row>
    <row r="5" spans="1:2" x14ac:dyDescent="0.25">
      <c r="A5" s="192"/>
      <c r="B5" s="192"/>
    </row>
    <row r="6" spans="1:2" x14ac:dyDescent="0.25">
      <c r="A6" s="21">
        <v>1</v>
      </c>
      <c r="B6" s="21">
        <v>2</v>
      </c>
    </row>
    <row r="7" spans="1:2" x14ac:dyDescent="0.25">
      <c r="A7" s="109" t="s">
        <v>254</v>
      </c>
      <c r="B7" s="23">
        <f>B8</f>
        <v>43307.4</v>
      </c>
    </row>
    <row r="8" spans="1:2" ht="25.5" x14ac:dyDescent="0.25">
      <c r="A8" s="159" t="s">
        <v>200</v>
      </c>
      <c r="B8" s="26">
        <v>43307.4</v>
      </c>
    </row>
    <row r="9" spans="1:2" ht="25.5" x14ac:dyDescent="0.25">
      <c r="A9" s="109" t="s">
        <v>142</v>
      </c>
      <c r="B9" s="23">
        <f>B10+B12+B11</f>
        <v>548.69999999999993</v>
      </c>
    </row>
    <row r="10" spans="1:2" ht="25.5" x14ac:dyDescent="0.25">
      <c r="A10" s="108" t="s">
        <v>316</v>
      </c>
      <c r="B10" s="26">
        <v>4.3</v>
      </c>
    </row>
    <row r="11" spans="1:2" ht="25.5" x14ac:dyDescent="0.25">
      <c r="A11" s="108" t="s">
        <v>202</v>
      </c>
      <c r="B11" s="26">
        <v>466.4</v>
      </c>
    </row>
    <row r="12" spans="1:2" ht="25.5" x14ac:dyDescent="0.25">
      <c r="A12" s="108" t="s">
        <v>201</v>
      </c>
      <c r="B12" s="26">
        <v>78</v>
      </c>
    </row>
    <row r="13" spans="1:2" x14ac:dyDescent="0.25">
      <c r="A13" s="22" t="s">
        <v>84</v>
      </c>
      <c r="B13" s="23">
        <f>B14+B15</f>
        <v>1528.9</v>
      </c>
    </row>
    <row r="14" spans="1:2" ht="25.5" x14ac:dyDescent="0.25">
      <c r="A14" s="111" t="s">
        <v>308</v>
      </c>
      <c r="B14" s="26">
        <v>28.9</v>
      </c>
    </row>
    <row r="15" spans="1:2" x14ac:dyDescent="0.25">
      <c r="A15" s="111" t="s">
        <v>309</v>
      </c>
      <c r="B15" s="26">
        <v>1500</v>
      </c>
    </row>
    <row r="16" spans="1:2" ht="15.75" x14ac:dyDescent="0.25">
      <c r="A16" s="107" t="s">
        <v>88</v>
      </c>
      <c r="B16" s="94">
        <f>B7+B9+B13</f>
        <v>45385</v>
      </c>
    </row>
  </sheetData>
  <mergeCells count="4">
    <mergeCell ref="A2:B2"/>
    <mergeCell ref="A3:B3"/>
    <mergeCell ref="A4:A5"/>
    <mergeCell ref="B4:B5"/>
  </mergeCells>
  <pageMargins left="0.7" right="0.7" top="0.75" bottom="0.75" header="0.3" footer="0.3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C16"/>
  <sheetViews>
    <sheetView workbookViewId="0">
      <selection activeCell="C16" sqref="C16"/>
    </sheetView>
  </sheetViews>
  <sheetFormatPr defaultRowHeight="15" x14ac:dyDescent="0.25"/>
  <cols>
    <col min="1" max="1" width="56.85546875" customWidth="1"/>
    <col min="2" max="2" width="18" customWidth="1"/>
    <col min="3" max="3" width="19.28515625" customWidth="1"/>
  </cols>
  <sheetData>
    <row r="1" spans="1:3" ht="48.75" customHeight="1" x14ac:dyDescent="0.25">
      <c r="A1" s="2"/>
      <c r="B1" s="231" t="s">
        <v>351</v>
      </c>
      <c r="C1" s="232"/>
    </row>
    <row r="2" spans="1:3" ht="60.75" customHeight="1" x14ac:dyDescent="0.25">
      <c r="A2" s="193" t="s">
        <v>371</v>
      </c>
      <c r="B2" s="193"/>
      <c r="C2" s="195"/>
    </row>
    <row r="3" spans="1:3" x14ac:dyDescent="0.25">
      <c r="A3" s="194"/>
      <c r="B3" s="194"/>
      <c r="C3" s="81" t="s">
        <v>0</v>
      </c>
    </row>
    <row r="4" spans="1:3" x14ac:dyDescent="0.25">
      <c r="A4" s="192" t="s">
        <v>206</v>
      </c>
      <c r="B4" s="192" t="s">
        <v>311</v>
      </c>
      <c r="C4" s="192" t="s">
        <v>353</v>
      </c>
    </row>
    <row r="5" spans="1:3" x14ac:dyDescent="0.25">
      <c r="A5" s="192"/>
      <c r="B5" s="192"/>
      <c r="C5" s="192"/>
    </row>
    <row r="6" spans="1:3" x14ac:dyDescent="0.25">
      <c r="A6" s="21">
        <v>1</v>
      </c>
      <c r="B6" s="21">
        <v>2</v>
      </c>
      <c r="C6" s="21">
        <v>3</v>
      </c>
    </row>
    <row r="7" spans="1:3" x14ac:dyDescent="0.25">
      <c r="A7" s="109" t="s">
        <v>254</v>
      </c>
      <c r="B7" s="23">
        <f>B8</f>
        <v>43213.5</v>
      </c>
      <c r="C7" s="23">
        <f>C8</f>
        <v>44468</v>
      </c>
    </row>
    <row r="8" spans="1:3" ht="25.5" x14ac:dyDescent="0.25">
      <c r="A8" s="108" t="s">
        <v>200</v>
      </c>
      <c r="B8" s="26">
        <v>43213.5</v>
      </c>
      <c r="C8" s="26">
        <v>44468</v>
      </c>
    </row>
    <row r="9" spans="1:3" ht="25.5" x14ac:dyDescent="0.25">
      <c r="A9" s="109" t="s">
        <v>142</v>
      </c>
      <c r="B9" s="23">
        <f>B10+B11+B12</f>
        <v>548.70000000000005</v>
      </c>
      <c r="C9" s="23">
        <f>C10+C11+C12</f>
        <v>563.5</v>
      </c>
    </row>
    <row r="10" spans="1:3" ht="25.5" x14ac:dyDescent="0.25">
      <c r="A10" s="108" t="s">
        <v>316</v>
      </c>
      <c r="B10" s="26">
        <v>4.3</v>
      </c>
      <c r="C10" s="26">
        <v>4.3</v>
      </c>
    </row>
    <row r="11" spans="1:3" ht="38.25" x14ac:dyDescent="0.25">
      <c r="A11" s="108" t="s">
        <v>202</v>
      </c>
      <c r="B11" s="26">
        <v>466.4</v>
      </c>
      <c r="C11" s="26">
        <v>481.2</v>
      </c>
    </row>
    <row r="12" spans="1:3" ht="25.5" x14ac:dyDescent="0.25">
      <c r="A12" s="108" t="s">
        <v>201</v>
      </c>
      <c r="B12" s="26">
        <v>78</v>
      </c>
      <c r="C12" s="26">
        <v>78</v>
      </c>
    </row>
    <row r="13" spans="1:3" x14ac:dyDescent="0.25">
      <c r="A13" s="22" t="s">
        <v>84</v>
      </c>
      <c r="B13" s="23">
        <f>B14+B15</f>
        <v>1491.6000000000001</v>
      </c>
      <c r="C13" s="23">
        <f>C14+C15</f>
        <v>1028.5999999999999</v>
      </c>
    </row>
    <row r="14" spans="1:3" ht="25.5" x14ac:dyDescent="0.25">
      <c r="A14" s="111" t="s">
        <v>308</v>
      </c>
      <c r="B14" s="26">
        <v>26.4</v>
      </c>
      <c r="C14" s="26">
        <v>28.6</v>
      </c>
    </row>
    <row r="15" spans="1:3" ht="25.5" x14ac:dyDescent="0.25">
      <c r="A15" s="111" t="s">
        <v>309</v>
      </c>
      <c r="B15" s="26">
        <v>1465.2</v>
      </c>
      <c r="C15" s="26">
        <v>1000</v>
      </c>
    </row>
    <row r="16" spans="1:3" ht="15.75" x14ac:dyDescent="0.25">
      <c r="A16" s="156" t="s">
        <v>88</v>
      </c>
      <c r="B16" s="94">
        <f>B7+B9+B13</f>
        <v>45253.799999999996</v>
      </c>
      <c r="C16" s="94">
        <f>C7+C9+C13</f>
        <v>46060.1</v>
      </c>
    </row>
  </sheetData>
  <mergeCells count="6">
    <mergeCell ref="B1:C1"/>
    <mergeCell ref="A3:B3"/>
    <mergeCell ref="A4:A5"/>
    <mergeCell ref="B4:B5"/>
    <mergeCell ref="C4:C5"/>
    <mergeCell ref="A2:C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opLeftCell="A19" workbookViewId="0">
      <selection activeCell="C39" sqref="C39:D39"/>
    </sheetView>
  </sheetViews>
  <sheetFormatPr defaultRowHeight="15" x14ac:dyDescent="0.25"/>
  <cols>
    <col min="1" max="1" width="27.28515625" customWidth="1"/>
    <col min="2" max="2" width="37.85546875" customWidth="1"/>
    <col min="3" max="3" width="21.42578125" customWidth="1"/>
    <col min="4" max="4" width="19.5703125" customWidth="1"/>
  </cols>
  <sheetData>
    <row r="1" spans="1:4" ht="63.75" x14ac:dyDescent="0.25">
      <c r="A1" s="2"/>
      <c r="B1" s="2"/>
      <c r="C1" s="2"/>
      <c r="D1" s="174" t="s">
        <v>336</v>
      </c>
    </row>
    <row r="2" spans="1:4" ht="35.25" customHeight="1" x14ac:dyDescent="0.25">
      <c r="A2" s="193" t="s">
        <v>352</v>
      </c>
      <c r="B2" s="193"/>
      <c r="C2" s="193"/>
      <c r="D2" s="195"/>
    </row>
    <row r="3" spans="1:4" x14ac:dyDescent="0.25">
      <c r="A3" s="1"/>
    </row>
    <row r="4" spans="1:4" x14ac:dyDescent="0.25">
      <c r="A4" s="196" t="s">
        <v>0</v>
      </c>
      <c r="B4" s="196"/>
      <c r="C4" s="196"/>
      <c r="D4" s="197"/>
    </row>
    <row r="5" spans="1:4" x14ac:dyDescent="0.25">
      <c r="A5" s="192" t="s">
        <v>1</v>
      </c>
      <c r="B5" s="192" t="s">
        <v>2</v>
      </c>
      <c r="C5" s="192" t="s">
        <v>311</v>
      </c>
      <c r="D5" s="192" t="s">
        <v>353</v>
      </c>
    </row>
    <row r="6" spans="1:4" x14ac:dyDescent="0.25">
      <c r="A6" s="192"/>
      <c r="B6" s="192"/>
      <c r="C6" s="192"/>
      <c r="D6" s="192"/>
    </row>
    <row r="7" spans="1:4" x14ac:dyDescent="0.25">
      <c r="A7" s="21">
        <v>1</v>
      </c>
      <c r="B7" s="21">
        <v>2</v>
      </c>
      <c r="C7" s="21">
        <v>3</v>
      </c>
      <c r="D7" s="21">
        <v>4</v>
      </c>
    </row>
    <row r="8" spans="1:4" ht="25.5" x14ac:dyDescent="0.25">
      <c r="A8" s="22" t="s">
        <v>3</v>
      </c>
      <c r="B8" s="22" t="s">
        <v>141</v>
      </c>
      <c r="C8" s="23">
        <f>C9+C19+C25+C27+C14</f>
        <v>22337.4</v>
      </c>
      <c r="D8" s="23">
        <f>D9+D19+D25+D27+D14</f>
        <v>22506.3</v>
      </c>
    </row>
    <row r="9" spans="1:4" x14ac:dyDescent="0.25">
      <c r="A9" s="22" t="s">
        <v>4</v>
      </c>
      <c r="B9" s="22" t="s">
        <v>5</v>
      </c>
      <c r="C9" s="23">
        <f>C10</f>
        <v>7902.7</v>
      </c>
      <c r="D9" s="23">
        <f>D10</f>
        <v>7981.9</v>
      </c>
    </row>
    <row r="10" spans="1:4" x14ac:dyDescent="0.25">
      <c r="A10" s="24" t="s">
        <v>22</v>
      </c>
      <c r="B10" s="25" t="s">
        <v>6</v>
      </c>
      <c r="C10" s="26">
        <f>C11+C12+C13</f>
        <v>7902.7</v>
      </c>
      <c r="D10" s="26">
        <f>D11+D12+D13</f>
        <v>7981.9</v>
      </c>
    </row>
    <row r="11" spans="1:4" ht="89.25" x14ac:dyDescent="0.25">
      <c r="A11" s="24" t="s">
        <v>7</v>
      </c>
      <c r="B11" s="25" t="s">
        <v>248</v>
      </c>
      <c r="C11" s="26">
        <v>7506.7</v>
      </c>
      <c r="D11" s="26">
        <v>7581.8</v>
      </c>
    </row>
    <row r="12" spans="1:4" ht="140.25" x14ac:dyDescent="0.25">
      <c r="A12" s="24" t="s">
        <v>8</v>
      </c>
      <c r="B12" s="25" t="s">
        <v>249</v>
      </c>
      <c r="C12" s="26">
        <v>393.9</v>
      </c>
      <c r="D12" s="26">
        <v>397.9</v>
      </c>
    </row>
    <row r="13" spans="1:4" ht="51" x14ac:dyDescent="0.25">
      <c r="A13" s="24" t="s">
        <v>9</v>
      </c>
      <c r="B13" s="25" t="s">
        <v>10</v>
      </c>
      <c r="C13" s="26">
        <v>2.1</v>
      </c>
      <c r="D13" s="26">
        <v>2.2000000000000002</v>
      </c>
    </row>
    <row r="14" spans="1:4" ht="38.25" x14ac:dyDescent="0.25">
      <c r="A14" s="22" t="s">
        <v>250</v>
      </c>
      <c r="B14" s="27" t="s">
        <v>251</v>
      </c>
      <c r="C14" s="23">
        <f>C15+C16+C17+C18</f>
        <v>8957.0999999999985</v>
      </c>
      <c r="D14" s="23">
        <f>D15+D16+D17+D18</f>
        <v>9046.7999999999993</v>
      </c>
    </row>
    <row r="15" spans="1:4" ht="89.25" x14ac:dyDescent="0.25">
      <c r="A15" s="24" t="s">
        <v>214</v>
      </c>
      <c r="B15" s="25" t="s">
        <v>211</v>
      </c>
      <c r="C15" s="26">
        <v>4077.6</v>
      </c>
      <c r="D15" s="26">
        <v>4118.3999999999996</v>
      </c>
    </row>
    <row r="16" spans="1:4" ht="102" x14ac:dyDescent="0.25">
      <c r="A16" s="24" t="s">
        <v>215</v>
      </c>
      <c r="B16" s="25" t="s">
        <v>212</v>
      </c>
      <c r="C16" s="26">
        <v>30.3</v>
      </c>
      <c r="D16" s="26">
        <v>30.7</v>
      </c>
    </row>
    <row r="17" spans="1:4" ht="89.25" x14ac:dyDescent="0.25">
      <c r="A17" s="24" t="s">
        <v>216</v>
      </c>
      <c r="B17" s="25" t="s">
        <v>213</v>
      </c>
      <c r="C17" s="26">
        <v>5446.4</v>
      </c>
      <c r="D17" s="26">
        <v>5500.9</v>
      </c>
    </row>
    <row r="18" spans="1:4" ht="89.25" x14ac:dyDescent="0.25">
      <c r="A18" s="24" t="s">
        <v>373</v>
      </c>
      <c r="B18" s="157" t="s">
        <v>372</v>
      </c>
      <c r="C18" s="26">
        <v>-597.20000000000005</v>
      </c>
      <c r="D18" s="26">
        <v>-603.20000000000005</v>
      </c>
    </row>
    <row r="19" spans="1:4" x14ac:dyDescent="0.25">
      <c r="A19" s="22" t="s">
        <v>11</v>
      </c>
      <c r="B19" s="22" t="s">
        <v>12</v>
      </c>
      <c r="C19" s="23">
        <f>C20+C23+C24+C21+C22</f>
        <v>2630</v>
      </c>
      <c r="D19" s="23">
        <f>D20+D23+D24+D21+D22</f>
        <v>2630</v>
      </c>
    </row>
    <row r="20" spans="1:4" ht="63.75" x14ac:dyDescent="0.25">
      <c r="A20" s="24" t="s">
        <v>13</v>
      </c>
      <c r="B20" s="25" t="s">
        <v>198</v>
      </c>
      <c r="C20" s="26">
        <v>530</v>
      </c>
      <c r="D20" s="26">
        <v>530</v>
      </c>
    </row>
    <row r="21" spans="1:4" x14ac:dyDescent="0.25">
      <c r="A21" s="24" t="s">
        <v>314</v>
      </c>
      <c r="B21" s="25" t="s">
        <v>312</v>
      </c>
      <c r="C21" s="26">
        <v>45</v>
      </c>
      <c r="D21" s="26">
        <v>45</v>
      </c>
    </row>
    <row r="22" spans="1:4" x14ac:dyDescent="0.25">
      <c r="A22" s="24" t="s">
        <v>315</v>
      </c>
      <c r="B22" s="25" t="s">
        <v>313</v>
      </c>
      <c r="C22" s="26">
        <v>65</v>
      </c>
      <c r="D22" s="26">
        <v>65</v>
      </c>
    </row>
    <row r="23" spans="1:4" ht="51" x14ac:dyDescent="0.25">
      <c r="A23" s="24" t="s">
        <v>143</v>
      </c>
      <c r="B23" s="25" t="s">
        <v>252</v>
      </c>
      <c r="C23" s="26">
        <v>1900</v>
      </c>
      <c r="D23" s="26">
        <v>1900</v>
      </c>
    </row>
    <row r="24" spans="1:4" ht="51" x14ac:dyDescent="0.25">
      <c r="A24" s="24" t="s">
        <v>144</v>
      </c>
      <c r="B24" s="25" t="s">
        <v>145</v>
      </c>
      <c r="C24" s="26">
        <v>90</v>
      </c>
      <c r="D24" s="26">
        <v>90</v>
      </c>
    </row>
    <row r="25" spans="1:4" x14ac:dyDescent="0.25">
      <c r="A25" s="22" t="s">
        <v>14</v>
      </c>
      <c r="B25" s="22" t="s">
        <v>15</v>
      </c>
      <c r="C25" s="23">
        <f>C26</f>
        <v>10</v>
      </c>
      <c r="D25" s="23">
        <f>D26</f>
        <v>10</v>
      </c>
    </row>
    <row r="26" spans="1:4" ht="89.25" x14ac:dyDescent="0.25">
      <c r="A26" s="24" t="s">
        <v>253</v>
      </c>
      <c r="B26" s="24" t="s">
        <v>199</v>
      </c>
      <c r="C26" s="26">
        <v>10</v>
      </c>
      <c r="D26" s="26">
        <v>10</v>
      </c>
    </row>
    <row r="27" spans="1:4" ht="38.25" x14ac:dyDescent="0.25">
      <c r="A27" s="22" t="s">
        <v>16</v>
      </c>
      <c r="B27" s="27" t="s">
        <v>17</v>
      </c>
      <c r="C27" s="23">
        <f>C28+C29</f>
        <v>2837.6</v>
      </c>
      <c r="D27" s="23">
        <f>D28+D29</f>
        <v>2837.6</v>
      </c>
    </row>
    <row r="28" spans="1:4" ht="76.5" x14ac:dyDescent="0.25">
      <c r="A28" s="24" t="s">
        <v>18</v>
      </c>
      <c r="B28" s="157" t="s">
        <v>310</v>
      </c>
      <c r="C28" s="26">
        <v>374</v>
      </c>
      <c r="D28" s="26">
        <v>374</v>
      </c>
    </row>
    <row r="29" spans="1:4" ht="89.25" x14ac:dyDescent="0.25">
      <c r="A29" s="24" t="s">
        <v>263</v>
      </c>
      <c r="B29" s="158" t="s">
        <v>262</v>
      </c>
      <c r="C29" s="26">
        <v>2463.6</v>
      </c>
      <c r="D29" s="26">
        <v>2463.6</v>
      </c>
    </row>
    <row r="30" spans="1:4" x14ac:dyDescent="0.25">
      <c r="A30" s="22" t="s">
        <v>19</v>
      </c>
      <c r="B30" s="109" t="s">
        <v>331</v>
      </c>
      <c r="C30" s="23">
        <f>C31+C33+C37</f>
        <v>45253.799999999996</v>
      </c>
      <c r="D30" s="23">
        <f>D31+D33+D37</f>
        <v>46060.1</v>
      </c>
    </row>
    <row r="31" spans="1:4" ht="25.5" x14ac:dyDescent="0.25">
      <c r="A31" s="22" t="s">
        <v>324</v>
      </c>
      <c r="B31" s="109" t="s">
        <v>254</v>
      </c>
      <c r="C31" s="23">
        <f>C32</f>
        <v>43213.5</v>
      </c>
      <c r="D31" s="23">
        <f>D32</f>
        <v>44468</v>
      </c>
    </row>
    <row r="32" spans="1:4" ht="25.5" x14ac:dyDescent="0.25">
      <c r="A32" s="24" t="s">
        <v>325</v>
      </c>
      <c r="B32" s="159" t="s">
        <v>200</v>
      </c>
      <c r="C32" s="26">
        <v>43213.5</v>
      </c>
      <c r="D32" s="26">
        <v>44468</v>
      </c>
    </row>
    <row r="33" spans="1:4" ht="25.5" x14ac:dyDescent="0.25">
      <c r="A33" s="22" t="s">
        <v>326</v>
      </c>
      <c r="B33" s="109" t="s">
        <v>255</v>
      </c>
      <c r="C33" s="23">
        <f>C34+C36+C35</f>
        <v>548.69999999999993</v>
      </c>
      <c r="D33" s="23">
        <f>D34+D36+D35</f>
        <v>563.5</v>
      </c>
    </row>
    <row r="34" spans="1:4" ht="38.25" x14ac:dyDescent="0.25">
      <c r="A34" s="24" t="s">
        <v>317</v>
      </c>
      <c r="B34" s="171" t="s">
        <v>316</v>
      </c>
      <c r="C34" s="26">
        <v>4.3</v>
      </c>
      <c r="D34" s="26">
        <v>4.3</v>
      </c>
    </row>
    <row r="35" spans="1:4" ht="51" x14ac:dyDescent="0.25">
      <c r="A35" s="24" t="s">
        <v>327</v>
      </c>
      <c r="B35" s="159" t="s">
        <v>202</v>
      </c>
      <c r="C35" s="26">
        <v>466.4</v>
      </c>
      <c r="D35" s="26">
        <v>481.2</v>
      </c>
    </row>
    <row r="36" spans="1:4" ht="38.25" x14ac:dyDescent="0.25">
      <c r="A36" s="24" t="s">
        <v>328</v>
      </c>
      <c r="B36" s="159" t="s">
        <v>201</v>
      </c>
      <c r="C36" s="26">
        <v>78</v>
      </c>
      <c r="D36" s="26">
        <v>78</v>
      </c>
    </row>
    <row r="37" spans="1:4" x14ac:dyDescent="0.25">
      <c r="A37" s="22" t="s">
        <v>329</v>
      </c>
      <c r="B37" s="22" t="s">
        <v>84</v>
      </c>
      <c r="C37" s="23">
        <f>C38</f>
        <v>1491.6</v>
      </c>
      <c r="D37" s="23">
        <f>D38</f>
        <v>1028.5999999999999</v>
      </c>
    </row>
    <row r="38" spans="1:4" ht="38.25" x14ac:dyDescent="0.25">
      <c r="A38" s="24" t="s">
        <v>330</v>
      </c>
      <c r="B38" s="160" t="s">
        <v>203</v>
      </c>
      <c r="C38" s="26">
        <v>1491.6</v>
      </c>
      <c r="D38" s="26">
        <v>1028.5999999999999</v>
      </c>
    </row>
    <row r="39" spans="1:4" x14ac:dyDescent="0.25">
      <c r="A39" s="28"/>
      <c r="B39" s="22" t="s">
        <v>20</v>
      </c>
      <c r="C39" s="23">
        <f>C8+C30</f>
        <v>67591.199999999997</v>
      </c>
      <c r="D39" s="23">
        <f>D8+D30</f>
        <v>68566.399999999994</v>
      </c>
    </row>
  </sheetData>
  <mergeCells count="6">
    <mergeCell ref="A2:D2"/>
    <mergeCell ref="A5:A6"/>
    <mergeCell ref="B5:B6"/>
    <mergeCell ref="C5:C6"/>
    <mergeCell ref="D5:D6"/>
    <mergeCell ref="A4:D4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0"/>
  <sheetViews>
    <sheetView workbookViewId="0">
      <selection activeCell="I12" sqref="I12"/>
    </sheetView>
  </sheetViews>
  <sheetFormatPr defaultRowHeight="15" x14ac:dyDescent="0.25"/>
  <cols>
    <col min="1" max="1" width="49" customWidth="1"/>
    <col min="2" max="2" width="4.140625" style="7" customWidth="1"/>
    <col min="3" max="3" width="5" style="7" customWidth="1"/>
    <col min="4" max="4" width="4.85546875" style="7" customWidth="1"/>
    <col min="5" max="5" width="3.5703125" style="7" bestFit="1" customWidth="1"/>
    <col min="6" max="6" width="6.5703125" style="7" customWidth="1"/>
    <col min="7" max="7" width="6" style="7" customWidth="1"/>
    <col min="8" max="8" width="10.42578125" customWidth="1"/>
    <col min="9" max="9" width="14.140625" customWidth="1"/>
  </cols>
  <sheetData>
    <row r="1" spans="1:10" ht="44.25" customHeight="1" x14ac:dyDescent="0.25">
      <c r="A1" s="198"/>
      <c r="B1" s="6" t="s">
        <v>58</v>
      </c>
      <c r="E1" s="199" t="s">
        <v>337</v>
      </c>
      <c r="F1" s="199"/>
      <c r="G1" s="199"/>
      <c r="H1" s="199"/>
      <c r="I1" s="195"/>
    </row>
    <row r="2" spans="1:10" ht="36.75" customHeight="1" x14ac:dyDescent="0.25">
      <c r="A2" s="198"/>
      <c r="B2" s="8"/>
      <c r="E2" s="199"/>
      <c r="F2" s="199"/>
      <c r="G2" s="199"/>
      <c r="H2" s="199"/>
      <c r="I2" s="195"/>
    </row>
    <row r="3" spans="1:10" ht="92.25" customHeight="1" x14ac:dyDescent="0.25">
      <c r="A3" s="193" t="s">
        <v>354</v>
      </c>
      <c r="B3" s="195"/>
      <c r="C3" s="195"/>
      <c r="D3" s="195"/>
      <c r="E3" s="195"/>
      <c r="F3" s="195"/>
      <c r="G3" s="195"/>
      <c r="H3" s="195"/>
      <c r="I3" s="195"/>
    </row>
    <row r="4" spans="1:10" x14ac:dyDescent="0.25">
      <c r="A4" s="200" t="s">
        <v>0</v>
      </c>
      <c r="B4" s="197"/>
      <c r="C4" s="197"/>
      <c r="D4" s="197"/>
      <c r="E4" s="197"/>
      <c r="F4" s="197"/>
      <c r="G4" s="197"/>
      <c r="H4" s="197"/>
      <c r="I4" s="197"/>
    </row>
    <row r="5" spans="1:10" x14ac:dyDescent="0.25">
      <c r="A5" s="201" t="s">
        <v>23</v>
      </c>
      <c r="B5" s="204" t="s">
        <v>24</v>
      </c>
      <c r="C5" s="204" t="s">
        <v>25</v>
      </c>
      <c r="D5" s="205" t="s">
        <v>26</v>
      </c>
      <c r="E5" s="205"/>
      <c r="F5" s="205"/>
      <c r="G5" s="205"/>
      <c r="H5" s="206" t="s">
        <v>27</v>
      </c>
      <c r="I5" s="202" t="s">
        <v>261</v>
      </c>
    </row>
    <row r="6" spans="1:10" x14ac:dyDescent="0.25">
      <c r="A6" s="201"/>
      <c r="B6" s="204"/>
      <c r="C6" s="204"/>
      <c r="D6" s="49" t="s">
        <v>28</v>
      </c>
      <c r="E6" s="49" t="s">
        <v>29</v>
      </c>
      <c r="F6" s="49" t="s">
        <v>189</v>
      </c>
      <c r="G6" s="49" t="s">
        <v>30</v>
      </c>
      <c r="H6" s="207"/>
      <c r="I6" s="203"/>
    </row>
    <row r="7" spans="1:10" x14ac:dyDescent="0.25">
      <c r="A7" s="58">
        <v>1</v>
      </c>
      <c r="B7" s="58">
        <v>2</v>
      </c>
      <c r="C7" s="58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 t="s">
        <v>194</v>
      </c>
    </row>
    <row r="8" spans="1:10" x14ac:dyDescent="0.25">
      <c r="A8" s="59" t="s">
        <v>31</v>
      </c>
      <c r="B8" s="60" t="s">
        <v>60</v>
      </c>
      <c r="C8" s="60" t="s">
        <v>61</v>
      </c>
      <c r="D8" s="60" t="s">
        <v>61</v>
      </c>
      <c r="E8" s="60" t="s">
        <v>64</v>
      </c>
      <c r="F8" s="60" t="s">
        <v>61</v>
      </c>
      <c r="G8" s="60" t="s">
        <v>152</v>
      </c>
      <c r="H8" s="60" t="s">
        <v>62</v>
      </c>
      <c r="I8" s="38">
        <f>I9+I15+I21+I48+I54+I31+I42</f>
        <v>39617</v>
      </c>
    </row>
    <row r="9" spans="1:10" ht="31.5" customHeight="1" x14ac:dyDescent="0.25">
      <c r="A9" s="61" t="s">
        <v>32</v>
      </c>
      <c r="B9" s="34" t="s">
        <v>60</v>
      </c>
      <c r="C9" s="34" t="s">
        <v>63</v>
      </c>
      <c r="D9" s="34" t="s">
        <v>61</v>
      </c>
      <c r="E9" s="34" t="s">
        <v>64</v>
      </c>
      <c r="F9" s="34" t="s">
        <v>61</v>
      </c>
      <c r="G9" s="34" t="s">
        <v>152</v>
      </c>
      <c r="H9" s="34" t="s">
        <v>62</v>
      </c>
      <c r="I9" s="30">
        <f>I10</f>
        <v>2269</v>
      </c>
    </row>
    <row r="10" spans="1:10" ht="39" x14ac:dyDescent="0.25">
      <c r="A10" s="62" t="s">
        <v>264</v>
      </c>
      <c r="B10" s="32" t="s">
        <v>60</v>
      </c>
      <c r="C10" s="32" t="s">
        <v>63</v>
      </c>
      <c r="D10" s="32" t="s">
        <v>265</v>
      </c>
      <c r="E10" s="32" t="s">
        <v>64</v>
      </c>
      <c r="F10" s="32" t="s">
        <v>61</v>
      </c>
      <c r="G10" s="32" t="s">
        <v>152</v>
      </c>
      <c r="H10" s="32" t="s">
        <v>62</v>
      </c>
      <c r="I10" s="31">
        <f>I11</f>
        <v>2269</v>
      </c>
      <c r="J10" s="113"/>
    </row>
    <row r="11" spans="1:10" ht="39" x14ac:dyDescent="0.25">
      <c r="A11" s="62" t="s">
        <v>217</v>
      </c>
      <c r="B11" s="32" t="s">
        <v>60</v>
      </c>
      <c r="C11" s="32" t="s">
        <v>63</v>
      </c>
      <c r="D11" s="32" t="s">
        <v>265</v>
      </c>
      <c r="E11" s="32" t="s">
        <v>64</v>
      </c>
      <c r="F11" s="32" t="s">
        <v>65</v>
      </c>
      <c r="G11" s="32" t="s">
        <v>152</v>
      </c>
      <c r="H11" s="32" t="s">
        <v>62</v>
      </c>
      <c r="I11" s="31">
        <f t="shared" ref="I11" si="0">I12</f>
        <v>2269</v>
      </c>
    </row>
    <row r="12" spans="1:10" x14ac:dyDescent="0.25">
      <c r="A12" s="63" t="s">
        <v>153</v>
      </c>
      <c r="B12" s="32" t="s">
        <v>60</v>
      </c>
      <c r="C12" s="32" t="s">
        <v>63</v>
      </c>
      <c r="D12" s="32" t="s">
        <v>265</v>
      </c>
      <c r="E12" s="32" t="s">
        <v>64</v>
      </c>
      <c r="F12" s="32" t="s">
        <v>65</v>
      </c>
      <c r="G12" s="32" t="s">
        <v>154</v>
      </c>
      <c r="H12" s="32" t="s">
        <v>62</v>
      </c>
      <c r="I12" s="31">
        <f>I13</f>
        <v>2269</v>
      </c>
    </row>
    <row r="13" spans="1:10" ht="63.75" x14ac:dyDescent="0.25">
      <c r="A13" s="63" t="s">
        <v>190</v>
      </c>
      <c r="B13" s="32" t="s">
        <v>60</v>
      </c>
      <c r="C13" s="32" t="s">
        <v>63</v>
      </c>
      <c r="D13" s="32" t="s">
        <v>265</v>
      </c>
      <c r="E13" s="32" t="s">
        <v>64</v>
      </c>
      <c r="F13" s="32" t="s">
        <v>65</v>
      </c>
      <c r="G13" s="32" t="s">
        <v>154</v>
      </c>
      <c r="H13" s="32" t="s">
        <v>139</v>
      </c>
      <c r="I13" s="31">
        <f>I14</f>
        <v>2269</v>
      </c>
    </row>
    <row r="14" spans="1:10" ht="25.5" x14ac:dyDescent="0.25">
      <c r="A14" s="63" t="s">
        <v>155</v>
      </c>
      <c r="B14" s="32" t="s">
        <v>60</v>
      </c>
      <c r="C14" s="32" t="s">
        <v>63</v>
      </c>
      <c r="D14" s="32" t="s">
        <v>265</v>
      </c>
      <c r="E14" s="32" t="s">
        <v>64</v>
      </c>
      <c r="F14" s="32" t="s">
        <v>65</v>
      </c>
      <c r="G14" s="32" t="s">
        <v>154</v>
      </c>
      <c r="H14" s="32" t="s">
        <v>156</v>
      </c>
      <c r="I14" s="31">
        <v>2269</v>
      </c>
    </row>
    <row r="15" spans="1:10" ht="39" x14ac:dyDescent="0.25">
      <c r="A15" s="65" t="s">
        <v>266</v>
      </c>
      <c r="B15" s="34" t="s">
        <v>60</v>
      </c>
      <c r="C15" s="34" t="s">
        <v>67</v>
      </c>
      <c r="D15" s="34" t="s">
        <v>61</v>
      </c>
      <c r="E15" s="34" t="s">
        <v>64</v>
      </c>
      <c r="F15" s="34" t="s">
        <v>61</v>
      </c>
      <c r="G15" s="34" t="s">
        <v>152</v>
      </c>
      <c r="H15" s="34" t="s">
        <v>62</v>
      </c>
      <c r="I15" s="30">
        <f t="shared" ref="I15:I18" si="1">I16</f>
        <v>116.2</v>
      </c>
    </row>
    <row r="16" spans="1:10" x14ac:dyDescent="0.25">
      <c r="A16" s="64" t="s">
        <v>42</v>
      </c>
      <c r="B16" s="32" t="s">
        <v>60</v>
      </c>
      <c r="C16" s="32" t="s">
        <v>67</v>
      </c>
      <c r="D16" s="32" t="s">
        <v>77</v>
      </c>
      <c r="E16" s="32" t="s">
        <v>64</v>
      </c>
      <c r="F16" s="32" t="s">
        <v>61</v>
      </c>
      <c r="G16" s="32" t="s">
        <v>152</v>
      </c>
      <c r="H16" s="32" t="s">
        <v>62</v>
      </c>
      <c r="I16" s="31">
        <f t="shared" si="1"/>
        <v>116.2</v>
      </c>
    </row>
    <row r="17" spans="1:9" ht="39" x14ac:dyDescent="0.25">
      <c r="A17" s="64" t="s">
        <v>267</v>
      </c>
      <c r="B17" s="32" t="s">
        <v>60</v>
      </c>
      <c r="C17" s="32" t="s">
        <v>67</v>
      </c>
      <c r="D17" s="32" t="s">
        <v>77</v>
      </c>
      <c r="E17" s="32" t="s">
        <v>64</v>
      </c>
      <c r="F17" s="101" t="s">
        <v>63</v>
      </c>
      <c r="G17" s="101" t="s">
        <v>152</v>
      </c>
      <c r="H17" s="32" t="s">
        <v>62</v>
      </c>
      <c r="I17" s="31">
        <f t="shared" si="1"/>
        <v>116.2</v>
      </c>
    </row>
    <row r="18" spans="1:9" ht="26.25" x14ac:dyDescent="0.25">
      <c r="A18" s="64" t="s">
        <v>268</v>
      </c>
      <c r="B18" s="32" t="s">
        <v>60</v>
      </c>
      <c r="C18" s="32" t="s">
        <v>67</v>
      </c>
      <c r="D18" s="32" t="s">
        <v>77</v>
      </c>
      <c r="E18" s="32" t="s">
        <v>64</v>
      </c>
      <c r="F18" s="101" t="s">
        <v>63</v>
      </c>
      <c r="G18" s="101" t="s">
        <v>269</v>
      </c>
      <c r="H18" s="32" t="s">
        <v>62</v>
      </c>
      <c r="I18" s="31">
        <f t="shared" si="1"/>
        <v>116.2</v>
      </c>
    </row>
    <row r="19" spans="1:9" ht="63.75" x14ac:dyDescent="0.25">
      <c r="A19" s="63" t="s">
        <v>190</v>
      </c>
      <c r="B19" s="32" t="s">
        <v>60</v>
      </c>
      <c r="C19" s="32" t="s">
        <v>67</v>
      </c>
      <c r="D19" s="32" t="s">
        <v>77</v>
      </c>
      <c r="E19" s="32" t="s">
        <v>64</v>
      </c>
      <c r="F19" s="32" t="s">
        <v>63</v>
      </c>
      <c r="G19" s="32" t="s">
        <v>269</v>
      </c>
      <c r="H19" s="32" t="s">
        <v>139</v>
      </c>
      <c r="I19" s="31">
        <f>I20</f>
        <v>116.2</v>
      </c>
    </row>
    <row r="20" spans="1:9" ht="25.5" x14ac:dyDescent="0.25">
      <c r="A20" s="63" t="s">
        <v>155</v>
      </c>
      <c r="B20" s="32" t="s">
        <v>60</v>
      </c>
      <c r="C20" s="32" t="s">
        <v>67</v>
      </c>
      <c r="D20" s="32" t="s">
        <v>77</v>
      </c>
      <c r="E20" s="32" t="s">
        <v>64</v>
      </c>
      <c r="F20" s="32" t="s">
        <v>63</v>
      </c>
      <c r="G20" s="32" t="s">
        <v>269</v>
      </c>
      <c r="H20" s="32" t="s">
        <v>156</v>
      </c>
      <c r="I20" s="31">
        <v>116.2</v>
      </c>
    </row>
    <row r="21" spans="1:9" ht="51.75" x14ac:dyDescent="0.25">
      <c r="A21" s="65" t="s">
        <v>33</v>
      </c>
      <c r="B21" s="34" t="s">
        <v>60</v>
      </c>
      <c r="C21" s="34" t="s">
        <v>65</v>
      </c>
      <c r="D21" s="34" t="s">
        <v>61</v>
      </c>
      <c r="E21" s="34" t="s">
        <v>64</v>
      </c>
      <c r="F21" s="34" t="s">
        <v>61</v>
      </c>
      <c r="G21" s="34" t="s">
        <v>152</v>
      </c>
      <c r="H21" s="34" t="s">
        <v>62</v>
      </c>
      <c r="I21" s="30">
        <f>I22</f>
        <v>22063.200000000001</v>
      </c>
    </row>
    <row r="22" spans="1:9" ht="39" x14ac:dyDescent="0.25">
      <c r="A22" s="62" t="s">
        <v>264</v>
      </c>
      <c r="B22" s="32" t="s">
        <v>60</v>
      </c>
      <c r="C22" s="32" t="s">
        <v>65</v>
      </c>
      <c r="D22" s="32" t="s">
        <v>265</v>
      </c>
      <c r="E22" s="32" t="s">
        <v>64</v>
      </c>
      <c r="F22" s="32" t="s">
        <v>61</v>
      </c>
      <c r="G22" s="32" t="s">
        <v>152</v>
      </c>
      <c r="H22" s="32" t="s">
        <v>62</v>
      </c>
      <c r="I22" s="31">
        <f>I23</f>
        <v>22063.200000000001</v>
      </c>
    </row>
    <row r="23" spans="1:9" ht="39" x14ac:dyDescent="0.25">
      <c r="A23" s="62" t="s">
        <v>218</v>
      </c>
      <c r="B23" s="32" t="s">
        <v>60</v>
      </c>
      <c r="C23" s="32" t="s">
        <v>65</v>
      </c>
      <c r="D23" s="32" t="s">
        <v>265</v>
      </c>
      <c r="E23" s="32" t="s">
        <v>64</v>
      </c>
      <c r="F23" s="32" t="s">
        <v>60</v>
      </c>
      <c r="G23" s="32" t="s">
        <v>152</v>
      </c>
      <c r="H23" s="32" t="s">
        <v>62</v>
      </c>
      <c r="I23" s="31">
        <f>I24</f>
        <v>22063.200000000001</v>
      </c>
    </row>
    <row r="24" spans="1:9" ht="26.25" x14ac:dyDescent="0.25">
      <c r="A24" s="140" t="s">
        <v>157</v>
      </c>
      <c r="B24" s="32" t="s">
        <v>60</v>
      </c>
      <c r="C24" s="32" t="s">
        <v>65</v>
      </c>
      <c r="D24" s="32" t="s">
        <v>265</v>
      </c>
      <c r="E24" s="32" t="s">
        <v>64</v>
      </c>
      <c r="F24" s="32" t="s">
        <v>60</v>
      </c>
      <c r="G24" s="32" t="s">
        <v>158</v>
      </c>
      <c r="H24" s="32" t="s">
        <v>62</v>
      </c>
      <c r="I24" s="31">
        <f>I25+I27+I29</f>
        <v>22063.200000000001</v>
      </c>
    </row>
    <row r="25" spans="1:9" ht="63.75" x14ac:dyDescent="0.25">
      <c r="A25" s="63" t="s">
        <v>190</v>
      </c>
      <c r="B25" s="32" t="s">
        <v>60</v>
      </c>
      <c r="C25" s="32" t="s">
        <v>65</v>
      </c>
      <c r="D25" s="32" t="s">
        <v>265</v>
      </c>
      <c r="E25" s="32" t="s">
        <v>64</v>
      </c>
      <c r="F25" s="32" t="s">
        <v>60</v>
      </c>
      <c r="G25" s="32" t="s">
        <v>158</v>
      </c>
      <c r="H25" s="32" t="s">
        <v>139</v>
      </c>
      <c r="I25" s="31">
        <f>I26</f>
        <v>21845</v>
      </c>
    </row>
    <row r="26" spans="1:9" ht="25.5" x14ac:dyDescent="0.25">
      <c r="A26" s="63" t="s">
        <v>155</v>
      </c>
      <c r="B26" s="32" t="s">
        <v>60</v>
      </c>
      <c r="C26" s="32" t="s">
        <v>65</v>
      </c>
      <c r="D26" s="32" t="s">
        <v>265</v>
      </c>
      <c r="E26" s="32" t="s">
        <v>64</v>
      </c>
      <c r="F26" s="32" t="s">
        <v>60</v>
      </c>
      <c r="G26" s="32" t="s">
        <v>158</v>
      </c>
      <c r="H26" s="32" t="s">
        <v>156</v>
      </c>
      <c r="I26" s="31">
        <v>21845</v>
      </c>
    </row>
    <row r="27" spans="1:9" ht="25.5" x14ac:dyDescent="0.25">
      <c r="A27" s="63" t="s">
        <v>191</v>
      </c>
      <c r="B27" s="32" t="s">
        <v>60</v>
      </c>
      <c r="C27" s="32" t="s">
        <v>65</v>
      </c>
      <c r="D27" s="32" t="s">
        <v>265</v>
      </c>
      <c r="E27" s="32" t="s">
        <v>64</v>
      </c>
      <c r="F27" s="32" t="s">
        <v>60</v>
      </c>
      <c r="G27" s="32" t="s">
        <v>158</v>
      </c>
      <c r="H27" s="32" t="s">
        <v>73</v>
      </c>
      <c r="I27" s="31">
        <f>I28</f>
        <v>185.2</v>
      </c>
    </row>
    <row r="28" spans="1:9" ht="26.25" x14ac:dyDescent="0.25">
      <c r="A28" s="37" t="s">
        <v>131</v>
      </c>
      <c r="B28" s="32" t="s">
        <v>60</v>
      </c>
      <c r="C28" s="32" t="s">
        <v>65</v>
      </c>
      <c r="D28" s="32" t="s">
        <v>265</v>
      </c>
      <c r="E28" s="32" t="s">
        <v>64</v>
      </c>
      <c r="F28" s="32" t="s">
        <v>60</v>
      </c>
      <c r="G28" s="32" t="s">
        <v>158</v>
      </c>
      <c r="H28" s="32" t="s">
        <v>74</v>
      </c>
      <c r="I28" s="31">
        <v>185.2</v>
      </c>
    </row>
    <row r="29" spans="1:9" x14ac:dyDescent="0.25">
      <c r="A29" s="37" t="s">
        <v>34</v>
      </c>
      <c r="B29" s="32" t="s">
        <v>60</v>
      </c>
      <c r="C29" s="32" t="s">
        <v>65</v>
      </c>
      <c r="D29" s="32" t="s">
        <v>265</v>
      </c>
      <c r="E29" s="32" t="s">
        <v>64</v>
      </c>
      <c r="F29" s="32" t="s">
        <v>60</v>
      </c>
      <c r="G29" s="32" t="s">
        <v>158</v>
      </c>
      <c r="H29" s="32" t="s">
        <v>78</v>
      </c>
      <c r="I29" s="31">
        <f>I30</f>
        <v>33</v>
      </c>
    </row>
    <row r="30" spans="1:9" x14ac:dyDescent="0.25">
      <c r="A30" s="103" t="s">
        <v>83</v>
      </c>
      <c r="B30" s="32" t="s">
        <v>60</v>
      </c>
      <c r="C30" s="32" t="s">
        <v>65</v>
      </c>
      <c r="D30" s="32" t="s">
        <v>265</v>
      </c>
      <c r="E30" s="32" t="s">
        <v>64</v>
      </c>
      <c r="F30" s="32" t="s">
        <v>60</v>
      </c>
      <c r="G30" s="32" t="s">
        <v>158</v>
      </c>
      <c r="H30" s="32" t="s">
        <v>159</v>
      </c>
      <c r="I30" s="31">
        <v>33</v>
      </c>
    </row>
    <row r="31" spans="1:9" ht="39" x14ac:dyDescent="0.25">
      <c r="A31" s="39" t="s">
        <v>208</v>
      </c>
      <c r="B31" s="34" t="s">
        <v>60</v>
      </c>
      <c r="C31" s="34" t="s">
        <v>186</v>
      </c>
      <c r="D31" s="34" t="s">
        <v>61</v>
      </c>
      <c r="E31" s="34" t="s">
        <v>64</v>
      </c>
      <c r="F31" s="34" t="s">
        <v>61</v>
      </c>
      <c r="G31" s="34" t="s">
        <v>152</v>
      </c>
      <c r="H31" s="34" t="s">
        <v>62</v>
      </c>
      <c r="I31" s="30">
        <f>I37+I32</f>
        <v>115.1</v>
      </c>
    </row>
    <row r="32" spans="1:9" x14ac:dyDescent="0.25">
      <c r="A32" s="37" t="s">
        <v>42</v>
      </c>
      <c r="B32" s="32" t="s">
        <v>60</v>
      </c>
      <c r="C32" s="32" t="s">
        <v>186</v>
      </c>
      <c r="D32" s="32" t="s">
        <v>77</v>
      </c>
      <c r="E32" s="32" t="s">
        <v>64</v>
      </c>
      <c r="F32" s="32" t="s">
        <v>61</v>
      </c>
      <c r="G32" s="32" t="s">
        <v>152</v>
      </c>
      <c r="H32" s="32" t="s">
        <v>62</v>
      </c>
      <c r="I32" s="31">
        <f t="shared" ref="I32:I34" si="2">I33</f>
        <v>52.5</v>
      </c>
    </row>
    <row r="33" spans="1:9" ht="39" x14ac:dyDescent="0.25">
      <c r="A33" s="64" t="s">
        <v>267</v>
      </c>
      <c r="B33" s="32" t="s">
        <v>60</v>
      </c>
      <c r="C33" s="32" t="s">
        <v>186</v>
      </c>
      <c r="D33" s="32" t="s">
        <v>77</v>
      </c>
      <c r="E33" s="32" t="s">
        <v>64</v>
      </c>
      <c r="F33" s="32" t="s">
        <v>63</v>
      </c>
      <c r="G33" s="32" t="s">
        <v>152</v>
      </c>
      <c r="H33" s="32" t="s">
        <v>62</v>
      </c>
      <c r="I33" s="31">
        <f t="shared" si="2"/>
        <v>52.5</v>
      </c>
    </row>
    <row r="34" spans="1:9" ht="51.75" x14ac:dyDescent="0.25">
      <c r="A34" s="37" t="s">
        <v>246</v>
      </c>
      <c r="B34" s="32" t="s">
        <v>60</v>
      </c>
      <c r="C34" s="32" t="s">
        <v>186</v>
      </c>
      <c r="D34" s="32" t="s">
        <v>77</v>
      </c>
      <c r="E34" s="32" t="s">
        <v>64</v>
      </c>
      <c r="F34" s="32" t="s">
        <v>63</v>
      </c>
      <c r="G34" s="32" t="s">
        <v>209</v>
      </c>
      <c r="H34" s="32" t="s">
        <v>62</v>
      </c>
      <c r="I34" s="31">
        <f t="shared" si="2"/>
        <v>52.5</v>
      </c>
    </row>
    <row r="35" spans="1:9" x14ac:dyDescent="0.25">
      <c r="A35" s="37" t="s">
        <v>56</v>
      </c>
      <c r="B35" s="32" t="s">
        <v>60</v>
      </c>
      <c r="C35" s="32" t="s">
        <v>186</v>
      </c>
      <c r="D35" s="32" t="s">
        <v>77</v>
      </c>
      <c r="E35" s="32" t="s">
        <v>64</v>
      </c>
      <c r="F35" s="32" t="s">
        <v>63</v>
      </c>
      <c r="G35" s="32" t="s">
        <v>209</v>
      </c>
      <c r="H35" s="32" t="s">
        <v>187</v>
      </c>
      <c r="I35" s="31">
        <f>I36</f>
        <v>52.5</v>
      </c>
    </row>
    <row r="36" spans="1:9" x14ac:dyDescent="0.25">
      <c r="A36" s="57" t="s">
        <v>84</v>
      </c>
      <c r="B36" s="32" t="s">
        <v>60</v>
      </c>
      <c r="C36" s="32" t="s">
        <v>186</v>
      </c>
      <c r="D36" s="32" t="s">
        <v>77</v>
      </c>
      <c r="E36" s="32" t="s">
        <v>64</v>
      </c>
      <c r="F36" s="32" t="s">
        <v>63</v>
      </c>
      <c r="G36" s="32" t="s">
        <v>209</v>
      </c>
      <c r="H36" s="32" t="s">
        <v>188</v>
      </c>
      <c r="I36" s="31">
        <v>52.5</v>
      </c>
    </row>
    <row r="37" spans="1:9" ht="51.75" x14ac:dyDescent="0.25">
      <c r="A37" s="140" t="s">
        <v>271</v>
      </c>
      <c r="B37" s="32" t="s">
        <v>60</v>
      </c>
      <c r="C37" s="32" t="s">
        <v>186</v>
      </c>
      <c r="D37" s="32" t="s">
        <v>270</v>
      </c>
      <c r="E37" s="32" t="s">
        <v>64</v>
      </c>
      <c r="F37" s="32" t="s">
        <v>61</v>
      </c>
      <c r="G37" s="32" t="s">
        <v>152</v>
      </c>
      <c r="H37" s="32" t="s">
        <v>62</v>
      </c>
      <c r="I37" s="31">
        <f>I38</f>
        <v>62.6</v>
      </c>
    </row>
    <row r="38" spans="1:9" ht="26.25" x14ac:dyDescent="0.25">
      <c r="A38" s="103" t="s">
        <v>272</v>
      </c>
      <c r="B38" s="32" t="s">
        <v>60</v>
      </c>
      <c r="C38" s="32" t="s">
        <v>186</v>
      </c>
      <c r="D38" s="32" t="s">
        <v>270</v>
      </c>
      <c r="E38" s="32" t="s">
        <v>64</v>
      </c>
      <c r="F38" s="32" t="s">
        <v>63</v>
      </c>
      <c r="G38" s="32" t="s">
        <v>152</v>
      </c>
      <c r="H38" s="32" t="s">
        <v>62</v>
      </c>
      <c r="I38" s="31">
        <f t="shared" ref="I38:I39" si="3">I39</f>
        <v>62.6</v>
      </c>
    </row>
    <row r="39" spans="1:9" ht="51.75" x14ac:dyDescent="0.25">
      <c r="A39" s="103" t="s">
        <v>246</v>
      </c>
      <c r="B39" s="32" t="s">
        <v>60</v>
      </c>
      <c r="C39" s="32" t="s">
        <v>186</v>
      </c>
      <c r="D39" s="32" t="s">
        <v>270</v>
      </c>
      <c r="E39" s="32" t="s">
        <v>64</v>
      </c>
      <c r="F39" s="32" t="s">
        <v>63</v>
      </c>
      <c r="G39" s="32" t="s">
        <v>209</v>
      </c>
      <c r="H39" s="32" t="s">
        <v>62</v>
      </c>
      <c r="I39" s="31">
        <f t="shared" si="3"/>
        <v>62.6</v>
      </c>
    </row>
    <row r="40" spans="1:9" x14ac:dyDescent="0.25">
      <c r="A40" s="37" t="s">
        <v>56</v>
      </c>
      <c r="B40" s="32" t="s">
        <v>60</v>
      </c>
      <c r="C40" s="32" t="s">
        <v>186</v>
      </c>
      <c r="D40" s="32" t="s">
        <v>270</v>
      </c>
      <c r="E40" s="32" t="s">
        <v>64</v>
      </c>
      <c r="F40" s="32" t="s">
        <v>63</v>
      </c>
      <c r="G40" s="32" t="s">
        <v>209</v>
      </c>
      <c r="H40" s="32" t="s">
        <v>187</v>
      </c>
      <c r="I40" s="31">
        <f>I41</f>
        <v>62.6</v>
      </c>
    </row>
    <row r="41" spans="1:9" x14ac:dyDescent="0.25">
      <c r="A41" s="57" t="s">
        <v>84</v>
      </c>
      <c r="B41" s="32" t="s">
        <v>60</v>
      </c>
      <c r="C41" s="32" t="s">
        <v>186</v>
      </c>
      <c r="D41" s="32" t="s">
        <v>270</v>
      </c>
      <c r="E41" s="32" t="s">
        <v>64</v>
      </c>
      <c r="F41" s="32" t="s">
        <v>63</v>
      </c>
      <c r="G41" s="32" t="s">
        <v>209</v>
      </c>
      <c r="H41" s="32" t="s">
        <v>188</v>
      </c>
      <c r="I41" s="31">
        <v>62.6</v>
      </c>
    </row>
    <row r="42" spans="1:9" x14ac:dyDescent="0.25">
      <c r="A42" s="175" t="s">
        <v>374</v>
      </c>
      <c r="B42" s="177" t="s">
        <v>60</v>
      </c>
      <c r="C42" s="176" t="s">
        <v>375</v>
      </c>
      <c r="D42" s="177" t="s">
        <v>61</v>
      </c>
      <c r="E42" s="177" t="s">
        <v>64</v>
      </c>
      <c r="F42" s="177" t="s">
        <v>61</v>
      </c>
      <c r="G42" s="177" t="s">
        <v>152</v>
      </c>
      <c r="H42" s="177" t="s">
        <v>62</v>
      </c>
      <c r="I42" s="30">
        <f>I43</f>
        <v>319</v>
      </c>
    </row>
    <row r="43" spans="1:9" x14ac:dyDescent="0.25">
      <c r="A43" s="178" t="s">
        <v>42</v>
      </c>
      <c r="B43" s="179" t="s">
        <v>60</v>
      </c>
      <c r="C43" s="179" t="s">
        <v>375</v>
      </c>
      <c r="D43" s="179" t="s">
        <v>77</v>
      </c>
      <c r="E43" s="179" t="s">
        <v>64</v>
      </c>
      <c r="F43" s="179" t="s">
        <v>61</v>
      </c>
      <c r="G43" s="179" t="s">
        <v>152</v>
      </c>
      <c r="H43" s="179" t="s">
        <v>62</v>
      </c>
      <c r="I43" s="31">
        <f t="shared" ref="I43:I45" si="4">I44</f>
        <v>319</v>
      </c>
    </row>
    <row r="44" spans="1:9" ht="39" x14ac:dyDescent="0.25">
      <c r="A44" s="178" t="s">
        <v>174</v>
      </c>
      <c r="B44" s="179" t="s">
        <v>60</v>
      </c>
      <c r="C44" s="179" t="s">
        <v>375</v>
      </c>
      <c r="D44" s="179" t="s">
        <v>77</v>
      </c>
      <c r="E44" s="179" t="s">
        <v>64</v>
      </c>
      <c r="F44" s="179" t="s">
        <v>60</v>
      </c>
      <c r="G44" s="179" t="s">
        <v>152</v>
      </c>
      <c r="H44" s="179" t="s">
        <v>62</v>
      </c>
      <c r="I44" s="31">
        <f t="shared" si="4"/>
        <v>319</v>
      </c>
    </row>
    <row r="45" spans="1:9" ht="26.25" x14ac:dyDescent="0.25">
      <c r="A45" s="178" t="s">
        <v>376</v>
      </c>
      <c r="B45" s="179" t="s">
        <v>60</v>
      </c>
      <c r="C45" s="179" t="s">
        <v>375</v>
      </c>
      <c r="D45" s="179" t="s">
        <v>77</v>
      </c>
      <c r="E45" s="179" t="s">
        <v>64</v>
      </c>
      <c r="F45" s="179" t="s">
        <v>60</v>
      </c>
      <c r="G45" s="179" t="s">
        <v>377</v>
      </c>
      <c r="H45" s="179" t="s">
        <v>62</v>
      </c>
      <c r="I45" s="31">
        <f t="shared" si="4"/>
        <v>319</v>
      </c>
    </row>
    <row r="46" spans="1:9" ht="26.25" x14ac:dyDescent="0.25">
      <c r="A46" s="178" t="s">
        <v>131</v>
      </c>
      <c r="B46" s="179" t="s">
        <v>60</v>
      </c>
      <c r="C46" s="179" t="s">
        <v>375</v>
      </c>
      <c r="D46" s="179" t="s">
        <v>77</v>
      </c>
      <c r="E46" s="179" t="s">
        <v>64</v>
      </c>
      <c r="F46" s="179" t="s">
        <v>60</v>
      </c>
      <c r="G46" s="179" t="s">
        <v>377</v>
      </c>
      <c r="H46" s="179" t="s">
        <v>78</v>
      </c>
      <c r="I46" s="31">
        <f>I47</f>
        <v>319</v>
      </c>
    </row>
    <row r="47" spans="1:9" ht="26.25" x14ac:dyDescent="0.25">
      <c r="A47" s="178" t="s">
        <v>378</v>
      </c>
      <c r="B47" s="179" t="s">
        <v>60</v>
      </c>
      <c r="C47" s="179" t="s">
        <v>375</v>
      </c>
      <c r="D47" s="179" t="s">
        <v>77</v>
      </c>
      <c r="E47" s="179" t="s">
        <v>64</v>
      </c>
      <c r="F47" s="179" t="s">
        <v>60</v>
      </c>
      <c r="G47" s="179" t="s">
        <v>377</v>
      </c>
      <c r="H47" s="179" t="s">
        <v>379</v>
      </c>
      <c r="I47" s="31">
        <v>319</v>
      </c>
    </row>
    <row r="48" spans="1:9" x14ac:dyDescent="0.25">
      <c r="A48" s="50" t="s">
        <v>35</v>
      </c>
      <c r="B48" s="35" t="s">
        <v>60</v>
      </c>
      <c r="C48" s="35" t="s">
        <v>160</v>
      </c>
      <c r="D48" s="35" t="s">
        <v>61</v>
      </c>
      <c r="E48" s="35" t="s">
        <v>64</v>
      </c>
      <c r="F48" s="35" t="s">
        <v>61</v>
      </c>
      <c r="G48" s="35" t="s">
        <v>152</v>
      </c>
      <c r="H48" s="35" t="s">
        <v>62</v>
      </c>
      <c r="I48" s="36">
        <f>I49</f>
        <v>100</v>
      </c>
    </row>
    <row r="49" spans="1:9" ht="51.75" x14ac:dyDescent="0.25">
      <c r="A49" s="140" t="s">
        <v>271</v>
      </c>
      <c r="B49" s="32" t="s">
        <v>60</v>
      </c>
      <c r="C49" s="32" t="s">
        <v>160</v>
      </c>
      <c r="D49" s="32" t="s">
        <v>270</v>
      </c>
      <c r="E49" s="32" t="s">
        <v>64</v>
      </c>
      <c r="F49" s="32" t="s">
        <v>61</v>
      </c>
      <c r="G49" s="32" t="s">
        <v>152</v>
      </c>
      <c r="H49" s="32" t="s">
        <v>62</v>
      </c>
      <c r="I49" s="31">
        <f>I50</f>
        <v>100</v>
      </c>
    </row>
    <row r="50" spans="1:9" ht="26.25" x14ac:dyDescent="0.25">
      <c r="A50" s="37" t="s">
        <v>161</v>
      </c>
      <c r="B50" s="32" t="s">
        <v>60</v>
      </c>
      <c r="C50" s="32" t="s">
        <v>160</v>
      </c>
      <c r="D50" s="32" t="s">
        <v>270</v>
      </c>
      <c r="E50" s="32" t="s">
        <v>64</v>
      </c>
      <c r="F50" s="32" t="s">
        <v>67</v>
      </c>
      <c r="G50" s="32" t="s">
        <v>152</v>
      </c>
      <c r="H50" s="32" t="s">
        <v>62</v>
      </c>
      <c r="I50" s="31">
        <f t="shared" ref="I50:I51" si="5">I51</f>
        <v>100</v>
      </c>
    </row>
    <row r="51" spans="1:9" x14ac:dyDescent="0.25">
      <c r="A51" s="103" t="s">
        <v>247</v>
      </c>
      <c r="B51" s="32" t="s">
        <v>60</v>
      </c>
      <c r="C51" s="32" t="s">
        <v>160</v>
      </c>
      <c r="D51" s="32" t="s">
        <v>270</v>
      </c>
      <c r="E51" s="32" t="s">
        <v>64</v>
      </c>
      <c r="F51" s="32" t="s">
        <v>67</v>
      </c>
      <c r="G51" s="32" t="s">
        <v>162</v>
      </c>
      <c r="H51" s="32" t="s">
        <v>62</v>
      </c>
      <c r="I51" s="31">
        <f t="shared" si="5"/>
        <v>100</v>
      </c>
    </row>
    <row r="52" spans="1:9" x14ac:dyDescent="0.25">
      <c r="A52" s="37" t="s">
        <v>34</v>
      </c>
      <c r="B52" s="32" t="s">
        <v>60</v>
      </c>
      <c r="C52" s="32" t="s">
        <v>160</v>
      </c>
      <c r="D52" s="32" t="s">
        <v>270</v>
      </c>
      <c r="E52" s="32" t="s">
        <v>64</v>
      </c>
      <c r="F52" s="32" t="s">
        <v>67</v>
      </c>
      <c r="G52" s="32" t="s">
        <v>162</v>
      </c>
      <c r="H52" s="32" t="s">
        <v>78</v>
      </c>
      <c r="I52" s="31">
        <f>I53</f>
        <v>100</v>
      </c>
    </row>
    <row r="53" spans="1:9" x14ac:dyDescent="0.25">
      <c r="A53" s="37" t="s">
        <v>36</v>
      </c>
      <c r="B53" s="32" t="s">
        <v>60</v>
      </c>
      <c r="C53" s="32" t="s">
        <v>160</v>
      </c>
      <c r="D53" s="32" t="s">
        <v>270</v>
      </c>
      <c r="E53" s="32" t="s">
        <v>64</v>
      </c>
      <c r="F53" s="32" t="s">
        <v>67</v>
      </c>
      <c r="G53" s="32" t="s">
        <v>162</v>
      </c>
      <c r="H53" s="32" t="s">
        <v>79</v>
      </c>
      <c r="I53" s="31">
        <v>100</v>
      </c>
    </row>
    <row r="54" spans="1:9" x14ac:dyDescent="0.25">
      <c r="A54" s="52" t="s">
        <v>37</v>
      </c>
      <c r="B54" s="34" t="s">
        <v>60</v>
      </c>
      <c r="C54" s="34" t="s">
        <v>71</v>
      </c>
      <c r="D54" s="34" t="s">
        <v>61</v>
      </c>
      <c r="E54" s="34" t="s">
        <v>64</v>
      </c>
      <c r="F54" s="34" t="s">
        <v>61</v>
      </c>
      <c r="G54" s="34" t="s">
        <v>152</v>
      </c>
      <c r="H54" s="34" t="s">
        <v>62</v>
      </c>
      <c r="I54" s="30">
        <f>I64+I55+I74</f>
        <v>14634.499999999998</v>
      </c>
    </row>
    <row r="55" spans="1:9" ht="39" x14ac:dyDescent="0.25">
      <c r="A55" s="140" t="s">
        <v>264</v>
      </c>
      <c r="B55" s="32" t="s">
        <v>60</v>
      </c>
      <c r="C55" s="32" t="s">
        <v>71</v>
      </c>
      <c r="D55" s="32" t="s">
        <v>265</v>
      </c>
      <c r="E55" s="32" t="s">
        <v>64</v>
      </c>
      <c r="F55" s="32" t="s">
        <v>61</v>
      </c>
      <c r="G55" s="32" t="s">
        <v>152</v>
      </c>
      <c r="H55" s="32" t="s">
        <v>62</v>
      </c>
      <c r="I55" s="31">
        <f>I56</f>
        <v>14523.399999999998</v>
      </c>
    </row>
    <row r="56" spans="1:9" ht="51.75" x14ac:dyDescent="0.25">
      <c r="A56" s="103" t="s">
        <v>220</v>
      </c>
      <c r="B56" s="32" t="s">
        <v>60</v>
      </c>
      <c r="C56" s="32" t="s">
        <v>71</v>
      </c>
      <c r="D56" s="32" t="s">
        <v>265</v>
      </c>
      <c r="E56" s="32" t="s">
        <v>64</v>
      </c>
      <c r="F56" s="32" t="s">
        <v>63</v>
      </c>
      <c r="G56" s="32" t="s">
        <v>152</v>
      </c>
      <c r="H56" s="32" t="s">
        <v>62</v>
      </c>
      <c r="I56" s="31">
        <f>I57</f>
        <v>14523.399999999998</v>
      </c>
    </row>
    <row r="57" spans="1:9" ht="26.25" x14ac:dyDescent="0.25">
      <c r="A57" s="103" t="s">
        <v>172</v>
      </c>
      <c r="B57" s="32" t="s">
        <v>60</v>
      </c>
      <c r="C57" s="32" t="s">
        <v>71</v>
      </c>
      <c r="D57" s="32" t="s">
        <v>265</v>
      </c>
      <c r="E57" s="32" t="s">
        <v>64</v>
      </c>
      <c r="F57" s="32" t="s">
        <v>63</v>
      </c>
      <c r="G57" s="32" t="s">
        <v>173</v>
      </c>
      <c r="H57" s="32" t="s">
        <v>62</v>
      </c>
      <c r="I57" s="31">
        <f>I58+I60+I62</f>
        <v>14523.399999999998</v>
      </c>
    </row>
    <row r="58" spans="1:9" ht="63.75" x14ac:dyDescent="0.25">
      <c r="A58" s="63" t="s">
        <v>190</v>
      </c>
      <c r="B58" s="32" t="s">
        <v>60</v>
      </c>
      <c r="C58" s="32" t="s">
        <v>71</v>
      </c>
      <c r="D58" s="32" t="s">
        <v>265</v>
      </c>
      <c r="E58" s="32" t="s">
        <v>64</v>
      </c>
      <c r="F58" s="32" t="s">
        <v>63</v>
      </c>
      <c r="G58" s="32" t="s">
        <v>173</v>
      </c>
      <c r="H58" s="32" t="s">
        <v>139</v>
      </c>
      <c r="I58" s="31">
        <f>I59</f>
        <v>10571.3</v>
      </c>
    </row>
    <row r="59" spans="1:9" x14ac:dyDescent="0.25">
      <c r="A59" s="103" t="s">
        <v>39</v>
      </c>
      <c r="B59" s="32" t="s">
        <v>60</v>
      </c>
      <c r="C59" s="32" t="s">
        <v>71</v>
      </c>
      <c r="D59" s="32" t="s">
        <v>265</v>
      </c>
      <c r="E59" s="32" t="s">
        <v>64</v>
      </c>
      <c r="F59" s="32" t="s">
        <v>63</v>
      </c>
      <c r="G59" s="32" t="s">
        <v>173</v>
      </c>
      <c r="H59" s="32" t="s">
        <v>140</v>
      </c>
      <c r="I59" s="31">
        <v>10571.3</v>
      </c>
    </row>
    <row r="60" spans="1:9" ht="25.5" x14ac:dyDescent="0.25">
      <c r="A60" s="63" t="s">
        <v>191</v>
      </c>
      <c r="B60" s="32" t="s">
        <v>60</v>
      </c>
      <c r="C60" s="32" t="s">
        <v>71</v>
      </c>
      <c r="D60" s="32" t="s">
        <v>265</v>
      </c>
      <c r="E60" s="32" t="s">
        <v>64</v>
      </c>
      <c r="F60" s="32" t="s">
        <v>63</v>
      </c>
      <c r="G60" s="32" t="s">
        <v>173</v>
      </c>
      <c r="H60" s="32" t="s">
        <v>73</v>
      </c>
      <c r="I60" s="31">
        <f>I61</f>
        <v>3837.8</v>
      </c>
    </row>
    <row r="61" spans="1:9" ht="26.25" x14ac:dyDescent="0.25">
      <c r="A61" s="37" t="s">
        <v>131</v>
      </c>
      <c r="B61" s="32" t="s">
        <v>60</v>
      </c>
      <c r="C61" s="32" t="s">
        <v>71</v>
      </c>
      <c r="D61" s="32" t="s">
        <v>265</v>
      </c>
      <c r="E61" s="32" t="s">
        <v>64</v>
      </c>
      <c r="F61" s="32" t="s">
        <v>63</v>
      </c>
      <c r="G61" s="32" t="s">
        <v>173</v>
      </c>
      <c r="H61" s="32" t="s">
        <v>74</v>
      </c>
      <c r="I61" s="31">
        <v>3837.8</v>
      </c>
    </row>
    <row r="62" spans="1:9" x14ac:dyDescent="0.25">
      <c r="A62" s="37" t="s">
        <v>34</v>
      </c>
      <c r="B62" s="32" t="s">
        <v>60</v>
      </c>
      <c r="C62" s="32" t="s">
        <v>71</v>
      </c>
      <c r="D62" s="32" t="s">
        <v>265</v>
      </c>
      <c r="E62" s="32" t="s">
        <v>64</v>
      </c>
      <c r="F62" s="32" t="s">
        <v>63</v>
      </c>
      <c r="G62" s="32" t="s">
        <v>173</v>
      </c>
      <c r="H62" s="32" t="s">
        <v>78</v>
      </c>
      <c r="I62" s="31">
        <f>I63</f>
        <v>114.3</v>
      </c>
    </row>
    <row r="63" spans="1:9" x14ac:dyDescent="0.25">
      <c r="A63" s="37" t="s">
        <v>83</v>
      </c>
      <c r="B63" s="32" t="s">
        <v>60</v>
      </c>
      <c r="C63" s="32" t="s">
        <v>71</v>
      </c>
      <c r="D63" s="32" t="s">
        <v>265</v>
      </c>
      <c r="E63" s="32" t="s">
        <v>64</v>
      </c>
      <c r="F63" s="32" t="s">
        <v>63</v>
      </c>
      <c r="G63" s="32" t="s">
        <v>173</v>
      </c>
      <c r="H63" s="32" t="s">
        <v>159</v>
      </c>
      <c r="I63" s="31">
        <v>114.3</v>
      </c>
    </row>
    <row r="64" spans="1:9" ht="39" x14ac:dyDescent="0.25">
      <c r="A64" s="161" t="s">
        <v>273</v>
      </c>
      <c r="B64" s="32" t="s">
        <v>60</v>
      </c>
      <c r="C64" s="32" t="s">
        <v>71</v>
      </c>
      <c r="D64" s="32" t="s">
        <v>274</v>
      </c>
      <c r="E64" s="32" t="s">
        <v>64</v>
      </c>
      <c r="F64" s="32" t="s">
        <v>61</v>
      </c>
      <c r="G64" s="32" t="s">
        <v>152</v>
      </c>
      <c r="H64" s="32" t="s">
        <v>62</v>
      </c>
      <c r="I64" s="31">
        <f>I65+I70</f>
        <v>110</v>
      </c>
    </row>
    <row r="65" spans="1:9" ht="39" x14ac:dyDescent="0.25">
      <c r="A65" s="112" t="s">
        <v>168</v>
      </c>
      <c r="B65" s="33" t="s">
        <v>60</v>
      </c>
      <c r="C65" s="33" t="s">
        <v>71</v>
      </c>
      <c r="D65" s="33" t="s">
        <v>274</v>
      </c>
      <c r="E65" s="33" t="s">
        <v>72</v>
      </c>
      <c r="F65" s="33" t="s">
        <v>61</v>
      </c>
      <c r="G65" s="33" t="s">
        <v>152</v>
      </c>
      <c r="H65" s="32" t="s">
        <v>62</v>
      </c>
      <c r="I65" s="31">
        <f t="shared" ref="I65:I66" si="6">I66</f>
        <v>100</v>
      </c>
    </row>
    <row r="66" spans="1:9" ht="39" x14ac:dyDescent="0.25">
      <c r="A66" s="112" t="s">
        <v>169</v>
      </c>
      <c r="B66" s="32" t="s">
        <v>60</v>
      </c>
      <c r="C66" s="32" t="s">
        <v>71</v>
      </c>
      <c r="D66" s="32" t="s">
        <v>274</v>
      </c>
      <c r="E66" s="32" t="s">
        <v>72</v>
      </c>
      <c r="F66" s="32" t="s">
        <v>60</v>
      </c>
      <c r="G66" s="32" t="s">
        <v>152</v>
      </c>
      <c r="H66" s="32" t="s">
        <v>62</v>
      </c>
      <c r="I66" s="31">
        <f t="shared" si="6"/>
        <v>100</v>
      </c>
    </row>
    <row r="67" spans="1:9" ht="39" x14ac:dyDescent="0.25">
      <c r="A67" s="112" t="s">
        <v>229</v>
      </c>
      <c r="B67" s="32" t="s">
        <v>60</v>
      </c>
      <c r="C67" s="32" t="s">
        <v>71</v>
      </c>
      <c r="D67" s="32" t="s">
        <v>274</v>
      </c>
      <c r="E67" s="32" t="s">
        <v>72</v>
      </c>
      <c r="F67" s="32" t="s">
        <v>60</v>
      </c>
      <c r="G67" s="32" t="s">
        <v>163</v>
      </c>
      <c r="H67" s="32" t="s">
        <v>62</v>
      </c>
      <c r="I67" s="31">
        <f>I68</f>
        <v>100</v>
      </c>
    </row>
    <row r="68" spans="1:9" ht="25.5" x14ac:dyDescent="0.25">
      <c r="A68" s="63" t="s">
        <v>191</v>
      </c>
      <c r="B68" s="32" t="s">
        <v>60</v>
      </c>
      <c r="C68" s="32" t="s">
        <v>71</v>
      </c>
      <c r="D68" s="32" t="s">
        <v>274</v>
      </c>
      <c r="E68" s="32" t="s">
        <v>72</v>
      </c>
      <c r="F68" s="32" t="s">
        <v>60</v>
      </c>
      <c r="G68" s="32" t="s">
        <v>163</v>
      </c>
      <c r="H68" s="32" t="s">
        <v>73</v>
      </c>
      <c r="I68" s="31">
        <f>I69</f>
        <v>100</v>
      </c>
    </row>
    <row r="69" spans="1:9" ht="26.25" x14ac:dyDescent="0.25">
      <c r="A69" s="37" t="s">
        <v>131</v>
      </c>
      <c r="B69" s="32" t="s">
        <v>60</v>
      </c>
      <c r="C69" s="32" t="s">
        <v>71</v>
      </c>
      <c r="D69" s="32" t="s">
        <v>274</v>
      </c>
      <c r="E69" s="32" t="s">
        <v>72</v>
      </c>
      <c r="F69" s="32" t="s">
        <v>60</v>
      </c>
      <c r="G69" s="32" t="s">
        <v>163</v>
      </c>
      <c r="H69" s="32" t="s">
        <v>74</v>
      </c>
      <c r="I69" s="31">
        <v>100</v>
      </c>
    </row>
    <row r="70" spans="1:9" ht="18.75" customHeight="1" x14ac:dyDescent="0.25">
      <c r="A70" s="180" t="s">
        <v>380</v>
      </c>
      <c r="B70" s="179" t="s">
        <v>60</v>
      </c>
      <c r="C70" s="133" t="s">
        <v>71</v>
      </c>
      <c r="D70" s="133" t="s">
        <v>274</v>
      </c>
      <c r="E70" s="133" t="s">
        <v>80</v>
      </c>
      <c r="F70" s="133" t="s">
        <v>61</v>
      </c>
      <c r="G70" s="133" t="s">
        <v>152</v>
      </c>
      <c r="H70" s="133" t="s">
        <v>62</v>
      </c>
      <c r="I70" s="31">
        <f t="shared" ref="I70:I71" si="7">I71</f>
        <v>10</v>
      </c>
    </row>
    <row r="71" spans="1:9" ht="26.25" x14ac:dyDescent="0.25">
      <c r="A71" s="180" t="s">
        <v>381</v>
      </c>
      <c r="B71" s="179" t="s">
        <v>60</v>
      </c>
      <c r="C71" s="133" t="s">
        <v>71</v>
      </c>
      <c r="D71" s="133" t="s">
        <v>274</v>
      </c>
      <c r="E71" s="133" t="s">
        <v>80</v>
      </c>
      <c r="F71" s="133" t="s">
        <v>60</v>
      </c>
      <c r="G71" s="133" t="s">
        <v>152</v>
      </c>
      <c r="H71" s="133" t="s">
        <v>62</v>
      </c>
      <c r="I71" s="31">
        <f t="shared" si="7"/>
        <v>10</v>
      </c>
    </row>
    <row r="72" spans="1:9" ht="25.5" customHeight="1" x14ac:dyDescent="0.25">
      <c r="A72" s="180" t="s">
        <v>229</v>
      </c>
      <c r="B72" s="179" t="s">
        <v>60</v>
      </c>
      <c r="C72" s="133" t="s">
        <v>71</v>
      </c>
      <c r="D72" s="133" t="s">
        <v>274</v>
      </c>
      <c r="E72" s="133" t="s">
        <v>80</v>
      </c>
      <c r="F72" s="133" t="s">
        <v>60</v>
      </c>
      <c r="G72" s="133" t="s">
        <v>163</v>
      </c>
      <c r="H72" s="133" t="s">
        <v>62</v>
      </c>
      <c r="I72" s="31">
        <f>I73</f>
        <v>10</v>
      </c>
    </row>
    <row r="73" spans="1:9" ht="26.25" x14ac:dyDescent="0.25">
      <c r="A73" s="178" t="s">
        <v>131</v>
      </c>
      <c r="B73" s="179" t="s">
        <v>60</v>
      </c>
      <c r="C73" s="133" t="s">
        <v>71</v>
      </c>
      <c r="D73" s="133" t="s">
        <v>274</v>
      </c>
      <c r="E73" s="133" t="s">
        <v>80</v>
      </c>
      <c r="F73" s="133" t="s">
        <v>60</v>
      </c>
      <c r="G73" s="133" t="s">
        <v>163</v>
      </c>
      <c r="H73" s="133" t="s">
        <v>74</v>
      </c>
      <c r="I73" s="31">
        <v>10</v>
      </c>
    </row>
    <row r="74" spans="1:9" ht="51.75" x14ac:dyDescent="0.25">
      <c r="A74" s="183" t="s">
        <v>271</v>
      </c>
      <c r="B74" s="179" t="s">
        <v>60</v>
      </c>
      <c r="C74" s="133" t="s">
        <v>71</v>
      </c>
      <c r="D74" s="133" t="s">
        <v>270</v>
      </c>
      <c r="E74" s="133" t="s">
        <v>64</v>
      </c>
      <c r="F74" s="133" t="s">
        <v>61</v>
      </c>
      <c r="G74" s="133" t="s">
        <v>152</v>
      </c>
      <c r="H74" s="133" t="s">
        <v>62</v>
      </c>
      <c r="I74" s="31">
        <f t="shared" ref="I74:I75" si="8">I75</f>
        <v>1.1000000000000001</v>
      </c>
    </row>
    <row r="75" spans="1:9" ht="38.25" x14ac:dyDescent="0.25">
      <c r="A75" s="24" t="s">
        <v>170</v>
      </c>
      <c r="B75" s="181" t="s">
        <v>60</v>
      </c>
      <c r="C75" s="133" t="s">
        <v>71</v>
      </c>
      <c r="D75" s="133" t="s">
        <v>270</v>
      </c>
      <c r="E75" s="133" t="s">
        <v>64</v>
      </c>
      <c r="F75" s="133" t="s">
        <v>60</v>
      </c>
      <c r="G75" s="133" t="s">
        <v>152</v>
      </c>
      <c r="H75" s="133" t="s">
        <v>62</v>
      </c>
      <c r="I75" s="31">
        <f t="shared" si="8"/>
        <v>1.1000000000000001</v>
      </c>
    </row>
    <row r="76" spans="1:9" ht="26.25" x14ac:dyDescent="0.25">
      <c r="A76" s="178" t="s">
        <v>275</v>
      </c>
      <c r="B76" s="179" t="s">
        <v>60</v>
      </c>
      <c r="C76" s="133" t="s">
        <v>71</v>
      </c>
      <c r="D76" s="133" t="s">
        <v>270</v>
      </c>
      <c r="E76" s="133" t="s">
        <v>64</v>
      </c>
      <c r="F76" s="133" t="s">
        <v>60</v>
      </c>
      <c r="G76" s="101" t="s">
        <v>235</v>
      </c>
      <c r="H76" s="133" t="s">
        <v>62</v>
      </c>
      <c r="I76" s="31">
        <f>I77</f>
        <v>1.1000000000000001</v>
      </c>
    </row>
    <row r="77" spans="1:9" ht="26.25" x14ac:dyDescent="0.25">
      <c r="A77" s="182" t="s">
        <v>131</v>
      </c>
      <c r="B77" s="179" t="s">
        <v>60</v>
      </c>
      <c r="C77" s="133" t="s">
        <v>71</v>
      </c>
      <c r="D77" s="133" t="s">
        <v>270</v>
      </c>
      <c r="E77" s="133" t="s">
        <v>64</v>
      </c>
      <c r="F77" s="133" t="s">
        <v>60</v>
      </c>
      <c r="G77" s="101" t="s">
        <v>235</v>
      </c>
      <c r="H77" s="133" t="s">
        <v>74</v>
      </c>
      <c r="I77" s="31">
        <v>1.1000000000000001</v>
      </c>
    </row>
    <row r="78" spans="1:9" x14ac:dyDescent="0.25">
      <c r="A78" s="59" t="s">
        <v>40</v>
      </c>
      <c r="B78" s="34" t="s">
        <v>63</v>
      </c>
      <c r="C78" s="34" t="s">
        <v>61</v>
      </c>
      <c r="D78" s="34" t="s">
        <v>61</v>
      </c>
      <c r="E78" s="34" t="s">
        <v>64</v>
      </c>
      <c r="F78" s="34" t="s">
        <v>61</v>
      </c>
      <c r="G78" s="34" t="s">
        <v>152</v>
      </c>
      <c r="H78" s="34" t="s">
        <v>62</v>
      </c>
      <c r="I78" s="38">
        <f>I79</f>
        <v>466.4</v>
      </c>
    </row>
    <row r="79" spans="1:9" x14ac:dyDescent="0.25">
      <c r="A79" s="51" t="s">
        <v>243</v>
      </c>
      <c r="B79" s="34" t="s">
        <v>63</v>
      </c>
      <c r="C79" s="34" t="s">
        <v>67</v>
      </c>
      <c r="D79" s="34" t="s">
        <v>61</v>
      </c>
      <c r="E79" s="34" t="s">
        <v>64</v>
      </c>
      <c r="F79" s="34" t="s">
        <v>61</v>
      </c>
      <c r="G79" s="34" t="s">
        <v>152</v>
      </c>
      <c r="H79" s="34" t="s">
        <v>62</v>
      </c>
      <c r="I79" s="30">
        <f>I80</f>
        <v>466.4</v>
      </c>
    </row>
    <row r="80" spans="1:9" x14ac:dyDescent="0.25">
      <c r="A80" s="103" t="s">
        <v>276</v>
      </c>
      <c r="B80" s="32" t="s">
        <v>63</v>
      </c>
      <c r="C80" s="32" t="s">
        <v>67</v>
      </c>
      <c r="D80" s="32" t="s">
        <v>77</v>
      </c>
      <c r="E80" s="32" t="s">
        <v>64</v>
      </c>
      <c r="F80" s="32" t="s">
        <v>61</v>
      </c>
      <c r="G80" s="32" t="s">
        <v>152</v>
      </c>
      <c r="H80" s="32" t="s">
        <v>62</v>
      </c>
      <c r="I80" s="31">
        <f>I81</f>
        <v>466.4</v>
      </c>
    </row>
    <row r="81" spans="1:9" ht="25.5" x14ac:dyDescent="0.25">
      <c r="A81" s="162" t="s">
        <v>175</v>
      </c>
      <c r="B81" s="32" t="s">
        <v>63</v>
      </c>
      <c r="C81" s="32" t="s">
        <v>67</v>
      </c>
      <c r="D81" s="32" t="s">
        <v>77</v>
      </c>
      <c r="E81" s="32" t="s">
        <v>64</v>
      </c>
      <c r="F81" s="32" t="s">
        <v>60</v>
      </c>
      <c r="G81" s="32" t="s">
        <v>176</v>
      </c>
      <c r="H81" s="32" t="s">
        <v>62</v>
      </c>
      <c r="I81" s="31">
        <f>I82</f>
        <v>466.4</v>
      </c>
    </row>
    <row r="82" spans="1:9" ht="63.75" x14ac:dyDescent="0.25">
      <c r="A82" s="63" t="s">
        <v>190</v>
      </c>
      <c r="B82" s="32" t="s">
        <v>63</v>
      </c>
      <c r="C82" s="32" t="s">
        <v>67</v>
      </c>
      <c r="D82" s="32" t="s">
        <v>77</v>
      </c>
      <c r="E82" s="32" t="s">
        <v>64</v>
      </c>
      <c r="F82" s="32" t="s">
        <v>60</v>
      </c>
      <c r="G82" s="32" t="s">
        <v>176</v>
      </c>
      <c r="H82" s="32" t="s">
        <v>139</v>
      </c>
      <c r="I82" s="31">
        <f>I83</f>
        <v>466.4</v>
      </c>
    </row>
    <row r="83" spans="1:9" ht="26.25" x14ac:dyDescent="0.25">
      <c r="A83" s="37" t="s">
        <v>155</v>
      </c>
      <c r="B83" s="32" t="s">
        <v>63</v>
      </c>
      <c r="C83" s="32" t="s">
        <v>67</v>
      </c>
      <c r="D83" s="32" t="s">
        <v>77</v>
      </c>
      <c r="E83" s="32" t="s">
        <v>64</v>
      </c>
      <c r="F83" s="32" t="s">
        <v>60</v>
      </c>
      <c r="G83" s="32" t="s">
        <v>176</v>
      </c>
      <c r="H83" s="32" t="s">
        <v>156</v>
      </c>
      <c r="I83" s="31">
        <v>466.4</v>
      </c>
    </row>
    <row r="84" spans="1:9" ht="27" x14ac:dyDescent="0.25">
      <c r="A84" s="66" t="s">
        <v>43</v>
      </c>
      <c r="B84" s="60" t="s">
        <v>67</v>
      </c>
      <c r="C84" s="60" t="s">
        <v>61</v>
      </c>
      <c r="D84" s="60" t="s">
        <v>61</v>
      </c>
      <c r="E84" s="60" t="s">
        <v>64</v>
      </c>
      <c r="F84" s="60" t="s">
        <v>61</v>
      </c>
      <c r="G84" s="60" t="s">
        <v>152</v>
      </c>
      <c r="H84" s="60" t="s">
        <v>62</v>
      </c>
      <c r="I84" s="38">
        <f>I85+I92+I98</f>
        <v>948.90000000000009</v>
      </c>
    </row>
    <row r="85" spans="1:9" x14ac:dyDescent="0.25">
      <c r="A85" s="39" t="s">
        <v>192</v>
      </c>
      <c r="B85" s="34" t="s">
        <v>67</v>
      </c>
      <c r="C85" s="34" t="s">
        <v>65</v>
      </c>
      <c r="D85" s="34" t="s">
        <v>61</v>
      </c>
      <c r="E85" s="34" t="s">
        <v>64</v>
      </c>
      <c r="F85" s="34" t="s">
        <v>61</v>
      </c>
      <c r="G85" s="34" t="s">
        <v>152</v>
      </c>
      <c r="H85" s="34" t="s">
        <v>62</v>
      </c>
      <c r="I85" s="30">
        <f>I86</f>
        <v>78</v>
      </c>
    </row>
    <row r="86" spans="1:9" ht="39" x14ac:dyDescent="0.25">
      <c r="A86" s="37" t="s">
        <v>273</v>
      </c>
      <c r="B86" s="32" t="s">
        <v>67</v>
      </c>
      <c r="C86" s="32" t="s">
        <v>65</v>
      </c>
      <c r="D86" s="32" t="s">
        <v>274</v>
      </c>
      <c r="E86" s="32" t="s">
        <v>64</v>
      </c>
      <c r="F86" s="32" t="s">
        <v>61</v>
      </c>
      <c r="G86" s="32" t="s">
        <v>152</v>
      </c>
      <c r="H86" s="32" t="s">
        <v>62</v>
      </c>
      <c r="I86" s="31">
        <f>I87</f>
        <v>78</v>
      </c>
    </row>
    <row r="87" spans="1:9" x14ac:dyDescent="0.25">
      <c r="A87" s="37" t="s">
        <v>165</v>
      </c>
      <c r="B87" s="32" t="s">
        <v>67</v>
      </c>
      <c r="C87" s="32" t="s">
        <v>65</v>
      </c>
      <c r="D87" s="32" t="s">
        <v>274</v>
      </c>
      <c r="E87" s="32" t="s">
        <v>66</v>
      </c>
      <c r="F87" s="32" t="s">
        <v>61</v>
      </c>
      <c r="G87" s="32" t="s">
        <v>152</v>
      </c>
      <c r="H87" s="32" t="s">
        <v>62</v>
      </c>
      <c r="I87" s="31">
        <f t="shared" ref="I87:I88" si="9">I88</f>
        <v>78</v>
      </c>
    </row>
    <row r="88" spans="1:9" ht="39" x14ac:dyDescent="0.25">
      <c r="A88" s="37" t="s">
        <v>177</v>
      </c>
      <c r="B88" s="32" t="s">
        <v>67</v>
      </c>
      <c r="C88" s="32" t="s">
        <v>65</v>
      </c>
      <c r="D88" s="32" t="s">
        <v>274</v>
      </c>
      <c r="E88" s="32" t="s">
        <v>66</v>
      </c>
      <c r="F88" s="32" t="s">
        <v>60</v>
      </c>
      <c r="G88" s="32" t="s">
        <v>152</v>
      </c>
      <c r="H88" s="32" t="s">
        <v>62</v>
      </c>
      <c r="I88" s="31">
        <f t="shared" si="9"/>
        <v>78</v>
      </c>
    </row>
    <row r="89" spans="1:9" ht="115.5" x14ac:dyDescent="0.25">
      <c r="A89" s="103" t="s">
        <v>277</v>
      </c>
      <c r="B89" s="32" t="s">
        <v>67</v>
      </c>
      <c r="C89" s="32" t="s">
        <v>65</v>
      </c>
      <c r="D89" s="32" t="s">
        <v>274</v>
      </c>
      <c r="E89" s="32" t="s">
        <v>66</v>
      </c>
      <c r="F89" s="32" t="s">
        <v>60</v>
      </c>
      <c r="G89" s="32" t="s">
        <v>178</v>
      </c>
      <c r="H89" s="32" t="s">
        <v>62</v>
      </c>
      <c r="I89" s="31">
        <f>I90</f>
        <v>78</v>
      </c>
    </row>
    <row r="90" spans="1:9" ht="25.5" x14ac:dyDescent="0.25">
      <c r="A90" s="63" t="s">
        <v>191</v>
      </c>
      <c r="B90" s="32" t="s">
        <v>67</v>
      </c>
      <c r="C90" s="32" t="s">
        <v>65</v>
      </c>
      <c r="D90" s="32" t="s">
        <v>274</v>
      </c>
      <c r="E90" s="32" t="s">
        <v>66</v>
      </c>
      <c r="F90" s="32" t="s">
        <v>60</v>
      </c>
      <c r="G90" s="32" t="s">
        <v>178</v>
      </c>
      <c r="H90" s="32" t="s">
        <v>73</v>
      </c>
      <c r="I90" s="31">
        <f>I91</f>
        <v>78</v>
      </c>
    </row>
    <row r="91" spans="1:9" ht="26.25" x14ac:dyDescent="0.25">
      <c r="A91" s="37" t="s">
        <v>131</v>
      </c>
      <c r="B91" s="32" t="s">
        <v>67</v>
      </c>
      <c r="C91" s="32" t="s">
        <v>65</v>
      </c>
      <c r="D91" s="32" t="s">
        <v>274</v>
      </c>
      <c r="E91" s="32" t="s">
        <v>66</v>
      </c>
      <c r="F91" s="32" t="s">
        <v>60</v>
      </c>
      <c r="G91" s="32" t="s">
        <v>178</v>
      </c>
      <c r="H91" s="32" t="s">
        <v>74</v>
      </c>
      <c r="I91" s="31">
        <v>78</v>
      </c>
    </row>
    <row r="92" spans="1:9" ht="39" x14ac:dyDescent="0.25">
      <c r="A92" s="39" t="s">
        <v>245</v>
      </c>
      <c r="B92" s="34" t="s">
        <v>67</v>
      </c>
      <c r="C92" s="34" t="s">
        <v>68</v>
      </c>
      <c r="D92" s="34" t="s">
        <v>61</v>
      </c>
      <c r="E92" s="34" t="s">
        <v>64</v>
      </c>
      <c r="F92" s="34" t="s">
        <v>61</v>
      </c>
      <c r="G92" s="34" t="s">
        <v>152</v>
      </c>
      <c r="H92" s="34" t="s">
        <v>62</v>
      </c>
      <c r="I92" s="30">
        <f>I93</f>
        <v>495.7</v>
      </c>
    </row>
    <row r="93" spans="1:9" ht="51.75" x14ac:dyDescent="0.25">
      <c r="A93" s="37" t="s">
        <v>279</v>
      </c>
      <c r="B93" s="32" t="s">
        <v>67</v>
      </c>
      <c r="C93" s="32" t="s">
        <v>68</v>
      </c>
      <c r="D93" s="32" t="s">
        <v>278</v>
      </c>
      <c r="E93" s="32" t="s">
        <v>64</v>
      </c>
      <c r="F93" s="32" t="s">
        <v>61</v>
      </c>
      <c r="G93" s="32" t="s">
        <v>152</v>
      </c>
      <c r="H93" s="32" t="s">
        <v>62</v>
      </c>
      <c r="I93" s="31">
        <f>I94</f>
        <v>495.7</v>
      </c>
    </row>
    <row r="94" spans="1:9" ht="39" x14ac:dyDescent="0.25">
      <c r="A94" s="37" t="s">
        <v>222</v>
      </c>
      <c r="B94" s="32" t="s">
        <v>67</v>
      </c>
      <c r="C94" s="32" t="s">
        <v>68</v>
      </c>
      <c r="D94" s="32" t="s">
        <v>278</v>
      </c>
      <c r="E94" s="32" t="s">
        <v>64</v>
      </c>
      <c r="F94" s="32" t="s">
        <v>63</v>
      </c>
      <c r="G94" s="32" t="s">
        <v>152</v>
      </c>
      <c r="H94" s="32" t="s">
        <v>62</v>
      </c>
      <c r="I94" s="31">
        <f t="shared" ref="I94" si="10">I95</f>
        <v>495.7</v>
      </c>
    </row>
    <row r="95" spans="1:9" ht="39" x14ac:dyDescent="0.25">
      <c r="A95" s="37" t="s">
        <v>224</v>
      </c>
      <c r="B95" s="32" t="s">
        <v>67</v>
      </c>
      <c r="C95" s="32" t="s">
        <v>68</v>
      </c>
      <c r="D95" s="32" t="s">
        <v>278</v>
      </c>
      <c r="E95" s="32" t="s">
        <v>64</v>
      </c>
      <c r="F95" s="32" t="s">
        <v>63</v>
      </c>
      <c r="G95" s="32" t="s">
        <v>223</v>
      </c>
      <c r="H95" s="32" t="s">
        <v>62</v>
      </c>
      <c r="I95" s="31">
        <f>I96</f>
        <v>495.7</v>
      </c>
    </row>
    <row r="96" spans="1:9" ht="25.5" x14ac:dyDescent="0.25">
      <c r="A96" s="63" t="s">
        <v>191</v>
      </c>
      <c r="B96" s="32" t="s">
        <v>67</v>
      </c>
      <c r="C96" s="32" t="s">
        <v>68</v>
      </c>
      <c r="D96" s="32" t="s">
        <v>278</v>
      </c>
      <c r="E96" s="32" t="s">
        <v>64</v>
      </c>
      <c r="F96" s="32" t="s">
        <v>63</v>
      </c>
      <c r="G96" s="32" t="s">
        <v>223</v>
      </c>
      <c r="H96" s="32" t="s">
        <v>73</v>
      </c>
      <c r="I96" s="31">
        <f>I97</f>
        <v>495.7</v>
      </c>
    </row>
    <row r="97" spans="1:9" ht="26.25" x14ac:dyDescent="0.25">
      <c r="A97" s="37" t="s">
        <v>131</v>
      </c>
      <c r="B97" s="32" t="s">
        <v>67</v>
      </c>
      <c r="C97" s="32" t="s">
        <v>68</v>
      </c>
      <c r="D97" s="32" t="s">
        <v>278</v>
      </c>
      <c r="E97" s="32" t="s">
        <v>64</v>
      </c>
      <c r="F97" s="32" t="s">
        <v>63</v>
      </c>
      <c r="G97" s="32" t="s">
        <v>223</v>
      </c>
      <c r="H97" s="32" t="s">
        <v>74</v>
      </c>
      <c r="I97" s="31">
        <v>495.7</v>
      </c>
    </row>
    <row r="98" spans="1:9" ht="26.25" x14ac:dyDescent="0.25">
      <c r="A98" s="39" t="s">
        <v>280</v>
      </c>
      <c r="B98" s="34" t="s">
        <v>67</v>
      </c>
      <c r="C98" s="34" t="s">
        <v>81</v>
      </c>
      <c r="D98" s="34" t="s">
        <v>61</v>
      </c>
      <c r="E98" s="34" t="s">
        <v>64</v>
      </c>
      <c r="F98" s="34" t="s">
        <v>61</v>
      </c>
      <c r="G98" s="34" t="s">
        <v>152</v>
      </c>
      <c r="H98" s="34" t="s">
        <v>62</v>
      </c>
      <c r="I98" s="30">
        <f>I99</f>
        <v>375.2</v>
      </c>
    </row>
    <row r="99" spans="1:9" ht="39" x14ac:dyDescent="0.25">
      <c r="A99" s="37" t="s">
        <v>273</v>
      </c>
      <c r="B99" s="32" t="s">
        <v>67</v>
      </c>
      <c r="C99" s="32" t="s">
        <v>81</v>
      </c>
      <c r="D99" s="32" t="s">
        <v>274</v>
      </c>
      <c r="E99" s="32" t="s">
        <v>64</v>
      </c>
      <c r="F99" s="32" t="s">
        <v>61</v>
      </c>
      <c r="G99" s="32" t="s">
        <v>152</v>
      </c>
      <c r="H99" s="32" t="s">
        <v>62</v>
      </c>
      <c r="I99" s="31">
        <f>I100</f>
        <v>375.2</v>
      </c>
    </row>
    <row r="100" spans="1:9" x14ac:dyDescent="0.25">
      <c r="A100" s="37" t="s">
        <v>165</v>
      </c>
      <c r="B100" s="32" t="s">
        <v>67</v>
      </c>
      <c r="C100" s="32" t="s">
        <v>81</v>
      </c>
      <c r="D100" s="32" t="s">
        <v>274</v>
      </c>
      <c r="E100" s="32" t="s">
        <v>66</v>
      </c>
      <c r="F100" s="32" t="s">
        <v>61</v>
      </c>
      <c r="G100" s="32" t="s">
        <v>152</v>
      </c>
      <c r="H100" s="32" t="s">
        <v>62</v>
      </c>
      <c r="I100" s="31">
        <f>I101+I108</f>
        <v>375.2</v>
      </c>
    </row>
    <row r="101" spans="1:9" ht="26.25" x14ac:dyDescent="0.25">
      <c r="A101" s="37" t="s">
        <v>166</v>
      </c>
      <c r="B101" s="32" t="s">
        <v>67</v>
      </c>
      <c r="C101" s="32" t="s">
        <v>81</v>
      </c>
      <c r="D101" s="32" t="s">
        <v>274</v>
      </c>
      <c r="E101" s="32" t="s">
        <v>66</v>
      </c>
      <c r="F101" s="32" t="s">
        <v>63</v>
      </c>
      <c r="G101" s="32" t="s">
        <v>152</v>
      </c>
      <c r="H101" s="32" t="s">
        <v>62</v>
      </c>
      <c r="I101" s="31">
        <f>I102+I105</f>
        <v>36.199999999999996</v>
      </c>
    </row>
    <row r="102" spans="1:9" ht="26.25" x14ac:dyDescent="0.25">
      <c r="A102" s="41" t="s">
        <v>281</v>
      </c>
      <c r="B102" s="32" t="s">
        <v>67</v>
      </c>
      <c r="C102" s="32" t="s">
        <v>81</v>
      </c>
      <c r="D102" s="32" t="s">
        <v>274</v>
      </c>
      <c r="E102" s="32" t="s">
        <v>66</v>
      </c>
      <c r="F102" s="32" t="s">
        <v>63</v>
      </c>
      <c r="G102" s="32" t="s">
        <v>167</v>
      </c>
      <c r="H102" s="32" t="s">
        <v>62</v>
      </c>
      <c r="I102" s="31">
        <f>I103</f>
        <v>28.9</v>
      </c>
    </row>
    <row r="103" spans="1:9" ht="63.75" x14ac:dyDescent="0.25">
      <c r="A103" s="63" t="s">
        <v>190</v>
      </c>
      <c r="B103" s="32" t="s">
        <v>67</v>
      </c>
      <c r="C103" s="32" t="s">
        <v>81</v>
      </c>
      <c r="D103" s="32" t="s">
        <v>274</v>
      </c>
      <c r="E103" s="32" t="s">
        <v>66</v>
      </c>
      <c r="F103" s="32" t="s">
        <v>63</v>
      </c>
      <c r="G103" s="32" t="s">
        <v>167</v>
      </c>
      <c r="H103" s="32" t="s">
        <v>139</v>
      </c>
      <c r="I103" s="31">
        <f>I104</f>
        <v>28.9</v>
      </c>
    </row>
    <row r="104" spans="1:9" x14ac:dyDescent="0.25">
      <c r="A104" s="103" t="s">
        <v>39</v>
      </c>
      <c r="B104" s="32" t="s">
        <v>67</v>
      </c>
      <c r="C104" s="32" t="s">
        <v>81</v>
      </c>
      <c r="D104" s="32" t="s">
        <v>274</v>
      </c>
      <c r="E104" s="32" t="s">
        <v>66</v>
      </c>
      <c r="F104" s="32" t="s">
        <v>63</v>
      </c>
      <c r="G104" s="32" t="s">
        <v>167</v>
      </c>
      <c r="H104" s="32" t="s">
        <v>140</v>
      </c>
      <c r="I104" s="31">
        <v>28.9</v>
      </c>
    </row>
    <row r="105" spans="1:9" ht="26.25" x14ac:dyDescent="0.25">
      <c r="A105" s="112" t="s">
        <v>282</v>
      </c>
      <c r="B105" s="32" t="s">
        <v>67</v>
      </c>
      <c r="C105" s="32" t="s">
        <v>81</v>
      </c>
      <c r="D105" s="32" t="s">
        <v>274</v>
      </c>
      <c r="E105" s="32" t="s">
        <v>66</v>
      </c>
      <c r="F105" s="32" t="s">
        <v>63</v>
      </c>
      <c r="G105" s="32" t="s">
        <v>219</v>
      </c>
      <c r="H105" s="32" t="s">
        <v>62</v>
      </c>
      <c r="I105" s="31">
        <f>I106</f>
        <v>7.3</v>
      </c>
    </row>
    <row r="106" spans="1:9" ht="63.75" x14ac:dyDescent="0.25">
      <c r="A106" s="63" t="s">
        <v>190</v>
      </c>
      <c r="B106" s="32" t="s">
        <v>67</v>
      </c>
      <c r="C106" s="32" t="s">
        <v>81</v>
      </c>
      <c r="D106" s="32" t="s">
        <v>274</v>
      </c>
      <c r="E106" s="32" t="s">
        <v>66</v>
      </c>
      <c r="F106" s="32" t="s">
        <v>63</v>
      </c>
      <c r="G106" s="32" t="s">
        <v>219</v>
      </c>
      <c r="H106" s="32" t="s">
        <v>139</v>
      </c>
      <c r="I106" s="31">
        <f>I107</f>
        <v>7.3</v>
      </c>
    </row>
    <row r="107" spans="1:9" x14ac:dyDescent="0.25">
      <c r="A107" s="103" t="s">
        <v>39</v>
      </c>
      <c r="B107" s="32" t="s">
        <v>67</v>
      </c>
      <c r="C107" s="32" t="s">
        <v>81</v>
      </c>
      <c r="D107" s="32" t="s">
        <v>274</v>
      </c>
      <c r="E107" s="32" t="s">
        <v>66</v>
      </c>
      <c r="F107" s="32" t="s">
        <v>63</v>
      </c>
      <c r="G107" s="32" t="s">
        <v>219</v>
      </c>
      <c r="H107" s="32" t="s">
        <v>140</v>
      </c>
      <c r="I107" s="31">
        <v>7.3</v>
      </c>
    </row>
    <row r="108" spans="1:9" ht="39" x14ac:dyDescent="0.25">
      <c r="A108" s="184" t="s">
        <v>382</v>
      </c>
      <c r="B108" s="179" t="s">
        <v>67</v>
      </c>
      <c r="C108" s="133" t="s">
        <v>81</v>
      </c>
      <c r="D108" s="133" t="s">
        <v>274</v>
      </c>
      <c r="E108" s="133" t="s">
        <v>66</v>
      </c>
      <c r="F108" s="101" t="s">
        <v>67</v>
      </c>
      <c r="G108" s="101" t="s">
        <v>152</v>
      </c>
      <c r="H108" s="101" t="s">
        <v>62</v>
      </c>
      <c r="I108" s="31">
        <f>I109</f>
        <v>339</v>
      </c>
    </row>
    <row r="109" spans="1:9" ht="39" x14ac:dyDescent="0.25">
      <c r="A109" s="178" t="s">
        <v>383</v>
      </c>
      <c r="B109" s="179" t="s">
        <v>67</v>
      </c>
      <c r="C109" s="133" t="s">
        <v>81</v>
      </c>
      <c r="D109" s="133" t="s">
        <v>274</v>
      </c>
      <c r="E109" s="133" t="s">
        <v>66</v>
      </c>
      <c r="F109" s="101" t="s">
        <v>67</v>
      </c>
      <c r="G109" s="101" t="s">
        <v>384</v>
      </c>
      <c r="H109" s="101" t="s">
        <v>62</v>
      </c>
      <c r="I109" s="31">
        <f>I110</f>
        <v>339</v>
      </c>
    </row>
    <row r="110" spans="1:9" ht="26.25" x14ac:dyDescent="0.25">
      <c r="A110" s="178" t="s">
        <v>131</v>
      </c>
      <c r="B110" s="179" t="s">
        <v>67</v>
      </c>
      <c r="C110" s="133" t="s">
        <v>81</v>
      </c>
      <c r="D110" s="133" t="s">
        <v>274</v>
      </c>
      <c r="E110" s="133" t="s">
        <v>66</v>
      </c>
      <c r="F110" s="101" t="s">
        <v>67</v>
      </c>
      <c r="G110" s="101" t="s">
        <v>384</v>
      </c>
      <c r="H110" s="101" t="s">
        <v>74</v>
      </c>
      <c r="I110" s="31">
        <v>339</v>
      </c>
    </row>
    <row r="111" spans="1:9" x14ac:dyDescent="0.25">
      <c r="A111" s="59" t="s">
        <v>44</v>
      </c>
      <c r="B111" s="60" t="s">
        <v>65</v>
      </c>
      <c r="C111" s="60" t="s">
        <v>61</v>
      </c>
      <c r="D111" s="60" t="s">
        <v>61</v>
      </c>
      <c r="E111" s="60" t="s">
        <v>64</v>
      </c>
      <c r="F111" s="60" t="s">
        <v>61</v>
      </c>
      <c r="G111" s="60" t="s">
        <v>152</v>
      </c>
      <c r="H111" s="60" t="s">
        <v>62</v>
      </c>
      <c r="I111" s="38">
        <f>I112+I125+I131+I141</f>
        <v>12606.3</v>
      </c>
    </row>
    <row r="112" spans="1:9" x14ac:dyDescent="0.25">
      <c r="A112" s="52" t="s">
        <v>45</v>
      </c>
      <c r="B112" s="34" t="s">
        <v>65</v>
      </c>
      <c r="C112" s="34" t="s">
        <v>60</v>
      </c>
      <c r="D112" s="34" t="s">
        <v>61</v>
      </c>
      <c r="E112" s="34" t="s">
        <v>64</v>
      </c>
      <c r="F112" s="34" t="s">
        <v>61</v>
      </c>
      <c r="G112" s="34" t="s">
        <v>152</v>
      </c>
      <c r="H112" s="34" t="s">
        <v>62</v>
      </c>
      <c r="I112" s="30">
        <f>I113</f>
        <v>3137.5</v>
      </c>
    </row>
    <row r="113" spans="1:9" ht="26.25" x14ac:dyDescent="0.25">
      <c r="A113" s="41" t="s">
        <v>284</v>
      </c>
      <c r="B113" s="32" t="s">
        <v>65</v>
      </c>
      <c r="C113" s="32" t="s">
        <v>60</v>
      </c>
      <c r="D113" s="32" t="s">
        <v>283</v>
      </c>
      <c r="E113" s="32" t="s">
        <v>64</v>
      </c>
      <c r="F113" s="32" t="s">
        <v>61</v>
      </c>
      <c r="G113" s="32" t="s">
        <v>152</v>
      </c>
      <c r="H113" s="32" t="s">
        <v>62</v>
      </c>
      <c r="I113" s="31">
        <f>I114+I121</f>
        <v>3137.5</v>
      </c>
    </row>
    <row r="114" spans="1:9" ht="39" x14ac:dyDescent="0.25">
      <c r="A114" s="41" t="s">
        <v>179</v>
      </c>
      <c r="B114" s="32" t="s">
        <v>65</v>
      </c>
      <c r="C114" s="32" t="s">
        <v>60</v>
      </c>
      <c r="D114" s="32" t="s">
        <v>283</v>
      </c>
      <c r="E114" s="32" t="s">
        <v>64</v>
      </c>
      <c r="F114" s="32" t="s">
        <v>60</v>
      </c>
      <c r="G114" s="32" t="s">
        <v>152</v>
      </c>
      <c r="H114" s="32" t="s">
        <v>62</v>
      </c>
      <c r="I114" s="31">
        <f>I118+I115</f>
        <v>2700</v>
      </c>
    </row>
    <row r="115" spans="1:9" ht="26.25" x14ac:dyDescent="0.25">
      <c r="A115" s="41" t="s">
        <v>285</v>
      </c>
      <c r="B115" s="32" t="s">
        <v>65</v>
      </c>
      <c r="C115" s="32" t="s">
        <v>60</v>
      </c>
      <c r="D115" s="32" t="s">
        <v>283</v>
      </c>
      <c r="E115" s="32" t="s">
        <v>64</v>
      </c>
      <c r="F115" s="32" t="s">
        <v>60</v>
      </c>
      <c r="G115" s="101" t="s">
        <v>196</v>
      </c>
      <c r="H115" s="32" t="s">
        <v>62</v>
      </c>
      <c r="I115" s="31">
        <f>I116</f>
        <v>1500</v>
      </c>
    </row>
    <row r="116" spans="1:9" ht="63.75" x14ac:dyDescent="0.25">
      <c r="A116" s="63" t="s">
        <v>190</v>
      </c>
      <c r="B116" s="32" t="s">
        <v>65</v>
      </c>
      <c r="C116" s="32" t="s">
        <v>60</v>
      </c>
      <c r="D116" s="32" t="s">
        <v>283</v>
      </c>
      <c r="E116" s="32" t="s">
        <v>64</v>
      </c>
      <c r="F116" s="32" t="s">
        <v>60</v>
      </c>
      <c r="G116" s="101" t="s">
        <v>196</v>
      </c>
      <c r="H116" s="32" t="s">
        <v>139</v>
      </c>
      <c r="I116" s="31">
        <f>I117</f>
        <v>1500</v>
      </c>
    </row>
    <row r="117" spans="1:9" x14ac:dyDescent="0.25">
      <c r="A117" s="37" t="s">
        <v>39</v>
      </c>
      <c r="B117" s="32" t="s">
        <v>65</v>
      </c>
      <c r="C117" s="32" t="s">
        <v>60</v>
      </c>
      <c r="D117" s="32" t="s">
        <v>283</v>
      </c>
      <c r="E117" s="32" t="s">
        <v>64</v>
      </c>
      <c r="F117" s="32" t="s">
        <v>60</v>
      </c>
      <c r="G117" s="101" t="s">
        <v>196</v>
      </c>
      <c r="H117" s="32" t="s">
        <v>140</v>
      </c>
      <c r="I117" s="31">
        <v>1500</v>
      </c>
    </row>
    <row r="118" spans="1:9" ht="26.25" x14ac:dyDescent="0.25">
      <c r="A118" s="103" t="s">
        <v>286</v>
      </c>
      <c r="B118" s="32" t="s">
        <v>65</v>
      </c>
      <c r="C118" s="32" t="s">
        <v>60</v>
      </c>
      <c r="D118" s="32" t="s">
        <v>283</v>
      </c>
      <c r="E118" s="32" t="s">
        <v>64</v>
      </c>
      <c r="F118" s="32" t="s">
        <v>60</v>
      </c>
      <c r="G118" s="32" t="s">
        <v>225</v>
      </c>
      <c r="H118" s="32" t="s">
        <v>62</v>
      </c>
      <c r="I118" s="31">
        <f>I119</f>
        <v>1200</v>
      </c>
    </row>
    <row r="119" spans="1:9" ht="63.75" x14ac:dyDescent="0.25">
      <c r="A119" s="63" t="s">
        <v>190</v>
      </c>
      <c r="B119" s="32" t="s">
        <v>65</v>
      </c>
      <c r="C119" s="32" t="s">
        <v>60</v>
      </c>
      <c r="D119" s="32" t="s">
        <v>283</v>
      </c>
      <c r="E119" s="32" t="s">
        <v>64</v>
      </c>
      <c r="F119" s="32" t="s">
        <v>60</v>
      </c>
      <c r="G119" s="32" t="s">
        <v>225</v>
      </c>
      <c r="H119" s="32" t="s">
        <v>139</v>
      </c>
      <c r="I119" s="31">
        <f>I120</f>
        <v>1200</v>
      </c>
    </row>
    <row r="120" spans="1:9" x14ac:dyDescent="0.25">
      <c r="A120" s="37" t="s">
        <v>39</v>
      </c>
      <c r="B120" s="32" t="s">
        <v>65</v>
      </c>
      <c r="C120" s="32" t="s">
        <v>60</v>
      </c>
      <c r="D120" s="32" t="s">
        <v>283</v>
      </c>
      <c r="E120" s="32" t="s">
        <v>64</v>
      </c>
      <c r="F120" s="32" t="s">
        <v>60</v>
      </c>
      <c r="G120" s="32" t="s">
        <v>225</v>
      </c>
      <c r="H120" s="32" t="s">
        <v>140</v>
      </c>
      <c r="I120" s="31">
        <v>1200</v>
      </c>
    </row>
    <row r="121" spans="1:9" x14ac:dyDescent="0.25">
      <c r="A121" s="112" t="s">
        <v>287</v>
      </c>
      <c r="B121" s="130" t="s">
        <v>65</v>
      </c>
      <c r="C121" s="101" t="s">
        <v>60</v>
      </c>
      <c r="D121" s="101" t="s">
        <v>283</v>
      </c>
      <c r="E121" s="101" t="s">
        <v>64</v>
      </c>
      <c r="F121" s="101" t="s">
        <v>63</v>
      </c>
      <c r="G121" s="101" t="s">
        <v>152</v>
      </c>
      <c r="H121" s="101" t="s">
        <v>62</v>
      </c>
      <c r="I121" s="31">
        <f>I122</f>
        <v>437.5</v>
      </c>
    </row>
    <row r="122" spans="1:9" ht="39" x14ac:dyDescent="0.25">
      <c r="A122" s="103" t="s">
        <v>229</v>
      </c>
      <c r="B122" s="130" t="s">
        <v>65</v>
      </c>
      <c r="C122" s="101" t="s">
        <v>60</v>
      </c>
      <c r="D122" s="101" t="s">
        <v>283</v>
      </c>
      <c r="E122" s="101" t="s">
        <v>64</v>
      </c>
      <c r="F122" s="101" t="s">
        <v>63</v>
      </c>
      <c r="G122" s="101" t="s">
        <v>163</v>
      </c>
      <c r="H122" s="101" t="s">
        <v>62</v>
      </c>
      <c r="I122" s="31">
        <f>I123</f>
        <v>437.5</v>
      </c>
    </row>
    <row r="123" spans="1:9" ht="63.75" x14ac:dyDescent="0.25">
      <c r="A123" s="63" t="s">
        <v>190</v>
      </c>
      <c r="B123" s="130" t="s">
        <v>65</v>
      </c>
      <c r="C123" s="101" t="s">
        <v>60</v>
      </c>
      <c r="D123" s="101" t="s">
        <v>283</v>
      </c>
      <c r="E123" s="101" t="s">
        <v>64</v>
      </c>
      <c r="F123" s="101" t="s">
        <v>63</v>
      </c>
      <c r="G123" s="101" t="s">
        <v>163</v>
      </c>
      <c r="H123" s="101" t="s">
        <v>139</v>
      </c>
      <c r="I123" s="31">
        <f>I124</f>
        <v>437.5</v>
      </c>
    </row>
    <row r="124" spans="1:9" x14ac:dyDescent="0.25">
      <c r="A124" s="103" t="s">
        <v>39</v>
      </c>
      <c r="B124" s="130" t="s">
        <v>65</v>
      </c>
      <c r="C124" s="101" t="s">
        <v>60</v>
      </c>
      <c r="D124" s="101" t="s">
        <v>283</v>
      </c>
      <c r="E124" s="101" t="s">
        <v>64</v>
      </c>
      <c r="F124" s="101" t="s">
        <v>63</v>
      </c>
      <c r="G124" s="101" t="s">
        <v>163</v>
      </c>
      <c r="H124" s="101" t="s">
        <v>140</v>
      </c>
      <c r="I124" s="31">
        <v>437.5</v>
      </c>
    </row>
    <row r="125" spans="1:9" x14ac:dyDescent="0.25">
      <c r="A125" s="39" t="s">
        <v>244</v>
      </c>
      <c r="B125" s="34" t="s">
        <v>65</v>
      </c>
      <c r="C125" s="34" t="s">
        <v>68</v>
      </c>
      <c r="D125" s="34" t="s">
        <v>61</v>
      </c>
      <c r="E125" s="34" t="s">
        <v>64</v>
      </c>
      <c r="F125" s="34" t="s">
        <v>61</v>
      </c>
      <c r="G125" s="34" t="s">
        <v>152</v>
      </c>
      <c r="H125" s="34" t="s">
        <v>62</v>
      </c>
      <c r="I125" s="30">
        <f>I126</f>
        <v>8978.4</v>
      </c>
    </row>
    <row r="126" spans="1:9" ht="26.25" x14ac:dyDescent="0.25">
      <c r="A126" s="37" t="s">
        <v>288</v>
      </c>
      <c r="B126" s="104" t="s">
        <v>65</v>
      </c>
      <c r="C126" s="104" t="s">
        <v>68</v>
      </c>
      <c r="D126" s="104" t="s">
        <v>289</v>
      </c>
      <c r="E126" s="104" t="s">
        <v>64</v>
      </c>
      <c r="F126" s="104" t="s">
        <v>61</v>
      </c>
      <c r="G126" s="104" t="s">
        <v>152</v>
      </c>
      <c r="H126" s="32" t="s">
        <v>62</v>
      </c>
      <c r="I126" s="31">
        <f>I127</f>
        <v>8978.4</v>
      </c>
    </row>
    <row r="127" spans="1:9" ht="26.25" x14ac:dyDescent="0.25">
      <c r="A127" s="37" t="s">
        <v>180</v>
      </c>
      <c r="B127" s="104" t="s">
        <v>65</v>
      </c>
      <c r="C127" s="104" t="s">
        <v>68</v>
      </c>
      <c r="D127" s="104" t="s">
        <v>289</v>
      </c>
      <c r="E127" s="104" t="s">
        <v>64</v>
      </c>
      <c r="F127" s="104" t="s">
        <v>63</v>
      </c>
      <c r="G127" s="104" t="s">
        <v>152</v>
      </c>
      <c r="H127" s="55" t="s">
        <v>62</v>
      </c>
      <c r="I127" s="43">
        <f>I128</f>
        <v>8978.4</v>
      </c>
    </row>
    <row r="128" spans="1:9" ht="39" x14ac:dyDescent="0.25">
      <c r="A128" s="103" t="s">
        <v>229</v>
      </c>
      <c r="B128" s="104" t="s">
        <v>65</v>
      </c>
      <c r="C128" s="104" t="s">
        <v>68</v>
      </c>
      <c r="D128" s="104" t="s">
        <v>289</v>
      </c>
      <c r="E128" s="104" t="s">
        <v>64</v>
      </c>
      <c r="F128" s="104" t="s">
        <v>63</v>
      </c>
      <c r="G128" s="104" t="s">
        <v>163</v>
      </c>
      <c r="H128" s="55" t="s">
        <v>62</v>
      </c>
      <c r="I128" s="43">
        <f t="shared" ref="I128" si="11">I129</f>
        <v>8978.4</v>
      </c>
    </row>
    <row r="129" spans="1:9" ht="25.5" x14ac:dyDescent="0.25">
      <c r="A129" s="63" t="s">
        <v>191</v>
      </c>
      <c r="B129" s="55" t="s">
        <v>65</v>
      </c>
      <c r="C129" s="55" t="s">
        <v>68</v>
      </c>
      <c r="D129" s="104" t="s">
        <v>289</v>
      </c>
      <c r="E129" s="55" t="s">
        <v>64</v>
      </c>
      <c r="F129" s="55" t="s">
        <v>63</v>
      </c>
      <c r="G129" s="55" t="s">
        <v>163</v>
      </c>
      <c r="H129" s="55" t="s">
        <v>73</v>
      </c>
      <c r="I129" s="43">
        <f>I130</f>
        <v>8978.4</v>
      </c>
    </row>
    <row r="130" spans="1:9" ht="26.25" x14ac:dyDescent="0.25">
      <c r="A130" s="37" t="s">
        <v>131</v>
      </c>
      <c r="B130" s="32" t="s">
        <v>65</v>
      </c>
      <c r="C130" s="32" t="s">
        <v>68</v>
      </c>
      <c r="D130" s="104" t="s">
        <v>289</v>
      </c>
      <c r="E130" s="55" t="s">
        <v>64</v>
      </c>
      <c r="F130" s="55" t="s">
        <v>63</v>
      </c>
      <c r="G130" s="55" t="s">
        <v>163</v>
      </c>
      <c r="H130" s="55" t="s">
        <v>74</v>
      </c>
      <c r="I130" s="43">
        <v>8978.4</v>
      </c>
    </row>
    <row r="131" spans="1:9" x14ac:dyDescent="0.25">
      <c r="A131" s="44" t="s">
        <v>46</v>
      </c>
      <c r="B131" s="34" t="s">
        <v>65</v>
      </c>
      <c r="C131" s="34" t="s">
        <v>164</v>
      </c>
      <c r="D131" s="34" t="s">
        <v>61</v>
      </c>
      <c r="E131" s="34" t="s">
        <v>64</v>
      </c>
      <c r="F131" s="34" t="s">
        <v>61</v>
      </c>
      <c r="G131" s="34" t="s">
        <v>152</v>
      </c>
      <c r="H131" s="34" t="s">
        <v>62</v>
      </c>
      <c r="I131" s="30">
        <f>I132</f>
        <v>179.8</v>
      </c>
    </row>
    <row r="132" spans="1:9" ht="39" x14ac:dyDescent="0.25">
      <c r="A132" s="140" t="s">
        <v>264</v>
      </c>
      <c r="B132" s="130" t="s">
        <v>65</v>
      </c>
      <c r="C132" s="101" t="s">
        <v>164</v>
      </c>
      <c r="D132" s="101" t="s">
        <v>265</v>
      </c>
      <c r="E132" s="101" t="s">
        <v>64</v>
      </c>
      <c r="F132" s="101" t="s">
        <v>61</v>
      </c>
      <c r="G132" s="101" t="s">
        <v>152</v>
      </c>
      <c r="H132" s="32" t="s">
        <v>62</v>
      </c>
      <c r="I132" s="31">
        <f>I133+I137</f>
        <v>179.8</v>
      </c>
    </row>
    <row r="133" spans="1:9" ht="39" x14ac:dyDescent="0.25">
      <c r="A133" s="62" t="s">
        <v>218</v>
      </c>
      <c r="B133" s="130" t="s">
        <v>65</v>
      </c>
      <c r="C133" s="101" t="s">
        <v>164</v>
      </c>
      <c r="D133" s="101" t="s">
        <v>265</v>
      </c>
      <c r="E133" s="101" t="s">
        <v>64</v>
      </c>
      <c r="F133" s="101" t="s">
        <v>60</v>
      </c>
      <c r="G133" s="101" t="s">
        <v>152</v>
      </c>
      <c r="H133" s="32" t="s">
        <v>62</v>
      </c>
      <c r="I133" s="31">
        <f t="shared" ref="I133" si="12">I134</f>
        <v>13</v>
      </c>
    </row>
    <row r="134" spans="1:9" x14ac:dyDescent="0.25">
      <c r="A134" s="45" t="s">
        <v>47</v>
      </c>
      <c r="B134" s="130" t="s">
        <v>65</v>
      </c>
      <c r="C134" s="101" t="s">
        <v>164</v>
      </c>
      <c r="D134" s="101" t="s">
        <v>265</v>
      </c>
      <c r="E134" s="101" t="s">
        <v>64</v>
      </c>
      <c r="F134" s="101" t="s">
        <v>60</v>
      </c>
      <c r="G134" s="101" t="s">
        <v>181</v>
      </c>
      <c r="H134" s="32" t="s">
        <v>62</v>
      </c>
      <c r="I134" s="31">
        <f>I135</f>
        <v>13</v>
      </c>
    </row>
    <row r="135" spans="1:9" ht="25.5" x14ac:dyDescent="0.25">
      <c r="A135" s="63" t="s">
        <v>191</v>
      </c>
      <c r="B135" s="130" t="s">
        <v>65</v>
      </c>
      <c r="C135" s="101" t="s">
        <v>164</v>
      </c>
      <c r="D135" s="101" t="s">
        <v>265</v>
      </c>
      <c r="E135" s="101" t="s">
        <v>64</v>
      </c>
      <c r="F135" s="101" t="s">
        <v>60</v>
      </c>
      <c r="G135" s="32" t="s">
        <v>181</v>
      </c>
      <c r="H135" s="32" t="s">
        <v>73</v>
      </c>
      <c r="I135" s="31">
        <f>I136</f>
        <v>13</v>
      </c>
    </row>
    <row r="136" spans="1:9" ht="25.5" x14ac:dyDescent="0.25">
      <c r="A136" s="45" t="s">
        <v>131</v>
      </c>
      <c r="B136" s="130" t="s">
        <v>65</v>
      </c>
      <c r="C136" s="101" t="s">
        <v>164</v>
      </c>
      <c r="D136" s="101" t="s">
        <v>265</v>
      </c>
      <c r="E136" s="101" t="s">
        <v>64</v>
      </c>
      <c r="F136" s="101" t="s">
        <v>60</v>
      </c>
      <c r="G136" s="32" t="s">
        <v>181</v>
      </c>
      <c r="H136" s="32" t="s">
        <v>74</v>
      </c>
      <c r="I136" s="31">
        <v>13</v>
      </c>
    </row>
    <row r="137" spans="1:9" ht="51.75" x14ac:dyDescent="0.25">
      <c r="A137" s="103" t="s">
        <v>220</v>
      </c>
      <c r="B137" s="130" t="s">
        <v>65</v>
      </c>
      <c r="C137" s="101" t="s">
        <v>164</v>
      </c>
      <c r="D137" s="101" t="s">
        <v>265</v>
      </c>
      <c r="E137" s="101" t="s">
        <v>64</v>
      </c>
      <c r="F137" s="101" t="s">
        <v>63</v>
      </c>
      <c r="G137" s="101" t="s">
        <v>152</v>
      </c>
      <c r="H137" s="32" t="s">
        <v>62</v>
      </c>
      <c r="I137" s="31">
        <f t="shared" ref="I137:I138" si="13">I138</f>
        <v>166.8</v>
      </c>
    </row>
    <row r="138" spans="1:9" x14ac:dyDescent="0.25">
      <c r="A138" s="45" t="s">
        <v>47</v>
      </c>
      <c r="B138" s="130" t="s">
        <v>65</v>
      </c>
      <c r="C138" s="101" t="s">
        <v>164</v>
      </c>
      <c r="D138" s="101" t="s">
        <v>265</v>
      </c>
      <c r="E138" s="101" t="s">
        <v>64</v>
      </c>
      <c r="F138" s="101" t="s">
        <v>63</v>
      </c>
      <c r="G138" s="101" t="s">
        <v>181</v>
      </c>
      <c r="H138" s="32" t="s">
        <v>62</v>
      </c>
      <c r="I138" s="31">
        <f t="shared" si="13"/>
        <v>166.8</v>
      </c>
    </row>
    <row r="139" spans="1:9" ht="25.5" x14ac:dyDescent="0.25">
      <c r="A139" s="63" t="s">
        <v>191</v>
      </c>
      <c r="B139" s="130" t="s">
        <v>65</v>
      </c>
      <c r="C139" s="101" t="s">
        <v>164</v>
      </c>
      <c r="D139" s="101" t="s">
        <v>265</v>
      </c>
      <c r="E139" s="101" t="s">
        <v>64</v>
      </c>
      <c r="F139" s="101" t="s">
        <v>63</v>
      </c>
      <c r="G139" s="32" t="s">
        <v>181</v>
      </c>
      <c r="H139" s="32" t="s">
        <v>73</v>
      </c>
      <c r="I139" s="31">
        <f>I140</f>
        <v>166.8</v>
      </c>
    </row>
    <row r="140" spans="1:9" ht="25.5" x14ac:dyDescent="0.25">
      <c r="A140" s="45" t="s">
        <v>131</v>
      </c>
      <c r="B140" s="130" t="s">
        <v>65</v>
      </c>
      <c r="C140" s="101" t="s">
        <v>164</v>
      </c>
      <c r="D140" s="101" t="s">
        <v>265</v>
      </c>
      <c r="E140" s="101" t="s">
        <v>64</v>
      </c>
      <c r="F140" s="101" t="s">
        <v>63</v>
      </c>
      <c r="G140" s="32" t="s">
        <v>181</v>
      </c>
      <c r="H140" s="32" t="s">
        <v>74</v>
      </c>
      <c r="I140" s="31">
        <v>166.8</v>
      </c>
    </row>
    <row r="141" spans="1:9" x14ac:dyDescent="0.25">
      <c r="A141" s="129" t="s">
        <v>227</v>
      </c>
      <c r="B141" s="34" t="s">
        <v>65</v>
      </c>
      <c r="C141" s="34" t="s">
        <v>226</v>
      </c>
      <c r="D141" s="34" t="s">
        <v>61</v>
      </c>
      <c r="E141" s="34" t="s">
        <v>64</v>
      </c>
      <c r="F141" s="34" t="s">
        <v>61</v>
      </c>
      <c r="G141" s="34" t="s">
        <v>152</v>
      </c>
      <c r="H141" s="34" t="s">
        <v>62</v>
      </c>
      <c r="I141" s="30">
        <f>I142+I147</f>
        <v>310.60000000000002</v>
      </c>
    </row>
    <row r="142" spans="1:9" ht="51.75" x14ac:dyDescent="0.25">
      <c r="A142" s="103" t="s">
        <v>271</v>
      </c>
      <c r="B142" s="32" t="s">
        <v>65</v>
      </c>
      <c r="C142" s="32" t="s">
        <v>226</v>
      </c>
      <c r="D142" s="32" t="s">
        <v>270</v>
      </c>
      <c r="E142" s="32" t="s">
        <v>64</v>
      </c>
      <c r="F142" s="32" t="s">
        <v>61</v>
      </c>
      <c r="G142" s="32" t="s">
        <v>152</v>
      </c>
      <c r="H142" s="32" t="s">
        <v>62</v>
      </c>
      <c r="I142" s="31">
        <f t="shared" ref="I142:I143" si="14">I143</f>
        <v>10.6</v>
      </c>
    </row>
    <row r="143" spans="1:9" ht="26.25" x14ac:dyDescent="0.25">
      <c r="A143" s="103" t="s">
        <v>272</v>
      </c>
      <c r="B143" s="32" t="s">
        <v>65</v>
      </c>
      <c r="C143" s="32" t="s">
        <v>226</v>
      </c>
      <c r="D143" s="32" t="s">
        <v>270</v>
      </c>
      <c r="E143" s="32" t="s">
        <v>64</v>
      </c>
      <c r="F143" s="32" t="s">
        <v>63</v>
      </c>
      <c r="G143" s="32" t="s">
        <v>152</v>
      </c>
      <c r="H143" s="32" t="s">
        <v>62</v>
      </c>
      <c r="I143" s="31">
        <f t="shared" si="14"/>
        <v>10.6</v>
      </c>
    </row>
    <row r="144" spans="1:9" ht="51.75" x14ac:dyDescent="0.25">
      <c r="A144" s="103" t="s">
        <v>246</v>
      </c>
      <c r="B144" s="32" t="s">
        <v>65</v>
      </c>
      <c r="C144" s="32" t="s">
        <v>226</v>
      </c>
      <c r="D144" s="32" t="s">
        <v>270</v>
      </c>
      <c r="E144" s="32" t="s">
        <v>64</v>
      </c>
      <c r="F144" s="32" t="s">
        <v>63</v>
      </c>
      <c r="G144" s="32" t="s">
        <v>209</v>
      </c>
      <c r="H144" s="32" t="s">
        <v>62</v>
      </c>
      <c r="I144" s="31">
        <f>I145</f>
        <v>10.6</v>
      </c>
    </row>
    <row r="145" spans="1:9" x14ac:dyDescent="0.25">
      <c r="A145" s="103" t="s">
        <v>56</v>
      </c>
      <c r="B145" s="32" t="s">
        <v>65</v>
      </c>
      <c r="C145" s="32" t="s">
        <v>226</v>
      </c>
      <c r="D145" s="32" t="s">
        <v>270</v>
      </c>
      <c r="E145" s="32" t="s">
        <v>64</v>
      </c>
      <c r="F145" s="32" t="s">
        <v>63</v>
      </c>
      <c r="G145" s="32" t="s">
        <v>209</v>
      </c>
      <c r="H145" s="32" t="s">
        <v>187</v>
      </c>
      <c r="I145" s="31">
        <f>I146</f>
        <v>10.6</v>
      </c>
    </row>
    <row r="146" spans="1:9" x14ac:dyDescent="0.25">
      <c r="A146" s="128" t="s">
        <v>84</v>
      </c>
      <c r="B146" s="32" t="s">
        <v>65</v>
      </c>
      <c r="C146" s="32" t="s">
        <v>226</v>
      </c>
      <c r="D146" s="32" t="s">
        <v>270</v>
      </c>
      <c r="E146" s="32" t="s">
        <v>64</v>
      </c>
      <c r="F146" s="32" t="s">
        <v>63</v>
      </c>
      <c r="G146" s="32" t="s">
        <v>209</v>
      </c>
      <c r="H146" s="32" t="s">
        <v>188</v>
      </c>
      <c r="I146" s="31">
        <v>10.6</v>
      </c>
    </row>
    <row r="147" spans="1:9" ht="39" x14ac:dyDescent="0.25">
      <c r="A147" s="103" t="s">
        <v>290</v>
      </c>
      <c r="B147" s="131" t="s">
        <v>65</v>
      </c>
      <c r="C147" s="132" t="s">
        <v>226</v>
      </c>
      <c r="D147" s="132" t="s">
        <v>291</v>
      </c>
      <c r="E147" s="132" t="s">
        <v>64</v>
      </c>
      <c r="F147" s="132" t="s">
        <v>61</v>
      </c>
      <c r="G147" s="132" t="s">
        <v>152</v>
      </c>
      <c r="H147" s="132" t="s">
        <v>62</v>
      </c>
      <c r="I147" s="31">
        <f>I148</f>
        <v>300</v>
      </c>
    </row>
    <row r="148" spans="1:9" ht="39" x14ac:dyDescent="0.25">
      <c r="A148" s="103" t="s">
        <v>185</v>
      </c>
      <c r="B148" s="131" t="s">
        <v>65</v>
      </c>
      <c r="C148" s="132" t="s">
        <v>226</v>
      </c>
      <c r="D148" s="132" t="s">
        <v>291</v>
      </c>
      <c r="E148" s="132" t="s">
        <v>64</v>
      </c>
      <c r="F148" s="132" t="s">
        <v>60</v>
      </c>
      <c r="G148" s="132" t="s">
        <v>152</v>
      </c>
      <c r="H148" s="132" t="s">
        <v>62</v>
      </c>
      <c r="I148" s="31">
        <f>I149</f>
        <v>300</v>
      </c>
    </row>
    <row r="149" spans="1:9" ht="27" customHeight="1" x14ac:dyDescent="0.25">
      <c r="A149" s="48" t="s">
        <v>229</v>
      </c>
      <c r="B149" s="131" t="s">
        <v>65</v>
      </c>
      <c r="C149" s="132" t="s">
        <v>226</v>
      </c>
      <c r="D149" s="132" t="s">
        <v>291</v>
      </c>
      <c r="E149" s="132" t="s">
        <v>64</v>
      </c>
      <c r="F149" s="132" t="s">
        <v>60</v>
      </c>
      <c r="G149" s="132" t="s">
        <v>163</v>
      </c>
      <c r="H149" s="132" t="s">
        <v>62</v>
      </c>
      <c r="I149" s="31">
        <f>I150</f>
        <v>300</v>
      </c>
    </row>
    <row r="150" spans="1:9" ht="25.5" x14ac:dyDescent="0.25">
      <c r="A150" s="63" t="s">
        <v>191</v>
      </c>
      <c r="B150" s="131" t="s">
        <v>65</v>
      </c>
      <c r="C150" s="132" t="s">
        <v>226</v>
      </c>
      <c r="D150" s="132" t="s">
        <v>291</v>
      </c>
      <c r="E150" s="132" t="s">
        <v>64</v>
      </c>
      <c r="F150" s="132" t="s">
        <v>60</v>
      </c>
      <c r="G150" s="132" t="s">
        <v>163</v>
      </c>
      <c r="H150" s="32" t="s">
        <v>73</v>
      </c>
      <c r="I150" s="31">
        <f>I151</f>
        <v>300</v>
      </c>
    </row>
    <row r="151" spans="1:9" ht="25.5" x14ac:dyDescent="0.25">
      <c r="A151" s="45" t="s">
        <v>131</v>
      </c>
      <c r="B151" s="131" t="s">
        <v>65</v>
      </c>
      <c r="C151" s="132" t="s">
        <v>226</v>
      </c>
      <c r="D151" s="132" t="s">
        <v>291</v>
      </c>
      <c r="E151" s="132" t="s">
        <v>64</v>
      </c>
      <c r="F151" s="132" t="s">
        <v>60</v>
      </c>
      <c r="G151" s="132" t="s">
        <v>163</v>
      </c>
      <c r="H151" s="32" t="s">
        <v>74</v>
      </c>
      <c r="I151" s="31">
        <v>300</v>
      </c>
    </row>
    <row r="152" spans="1:9" x14ac:dyDescent="0.25">
      <c r="A152" s="59" t="s">
        <v>48</v>
      </c>
      <c r="B152" s="60" t="s">
        <v>69</v>
      </c>
      <c r="C152" s="60" t="s">
        <v>61</v>
      </c>
      <c r="D152" s="60" t="s">
        <v>61</v>
      </c>
      <c r="E152" s="60" t="s">
        <v>64</v>
      </c>
      <c r="F152" s="60" t="s">
        <v>61</v>
      </c>
      <c r="G152" s="60" t="s">
        <v>152</v>
      </c>
      <c r="H152" s="60" t="s">
        <v>62</v>
      </c>
      <c r="I152" s="38">
        <f>I153+I170+I187</f>
        <v>14145.3</v>
      </c>
    </row>
    <row r="153" spans="1:9" x14ac:dyDescent="0.25">
      <c r="A153" s="46" t="s">
        <v>49</v>
      </c>
      <c r="B153" s="53" t="s">
        <v>69</v>
      </c>
      <c r="C153" s="53" t="s">
        <v>60</v>
      </c>
      <c r="D153" s="53" t="s">
        <v>61</v>
      </c>
      <c r="E153" s="53" t="s">
        <v>64</v>
      </c>
      <c r="F153" s="53" t="s">
        <v>61</v>
      </c>
      <c r="G153" s="53" t="s">
        <v>152</v>
      </c>
      <c r="H153" s="53" t="s">
        <v>62</v>
      </c>
      <c r="I153" s="30">
        <f>I154+I160+I165</f>
        <v>2474.1999999999998</v>
      </c>
    </row>
    <row r="154" spans="1:9" ht="39" x14ac:dyDescent="0.25">
      <c r="A154" s="47" t="s">
        <v>292</v>
      </c>
      <c r="B154" s="54" t="s">
        <v>69</v>
      </c>
      <c r="C154" s="54" t="s">
        <v>60</v>
      </c>
      <c r="D154" s="54" t="s">
        <v>293</v>
      </c>
      <c r="E154" s="54" t="s">
        <v>64</v>
      </c>
      <c r="F154" s="54" t="s">
        <v>61</v>
      </c>
      <c r="G154" s="54" t="s">
        <v>152</v>
      </c>
      <c r="H154" s="54" t="s">
        <v>62</v>
      </c>
      <c r="I154" s="43">
        <f>I155</f>
        <v>371</v>
      </c>
    </row>
    <row r="155" spans="1:9" ht="26.25" x14ac:dyDescent="0.25">
      <c r="A155" s="47" t="s">
        <v>76</v>
      </c>
      <c r="B155" s="54" t="s">
        <v>69</v>
      </c>
      <c r="C155" s="54" t="s">
        <v>60</v>
      </c>
      <c r="D155" s="54" t="s">
        <v>293</v>
      </c>
      <c r="E155" s="54" t="s">
        <v>72</v>
      </c>
      <c r="F155" s="54" t="s">
        <v>61</v>
      </c>
      <c r="G155" s="54" t="s">
        <v>152</v>
      </c>
      <c r="H155" s="54" t="s">
        <v>62</v>
      </c>
      <c r="I155" s="43">
        <f t="shared" ref="I155:I157" si="15">I156</f>
        <v>371</v>
      </c>
    </row>
    <row r="156" spans="1:9" ht="25.5" x14ac:dyDescent="0.25">
      <c r="A156" s="48" t="s">
        <v>182</v>
      </c>
      <c r="B156" s="54" t="s">
        <v>69</v>
      </c>
      <c r="C156" s="54" t="s">
        <v>60</v>
      </c>
      <c r="D156" s="54" t="s">
        <v>293</v>
      </c>
      <c r="E156" s="54" t="s">
        <v>72</v>
      </c>
      <c r="F156" s="54" t="s">
        <v>60</v>
      </c>
      <c r="G156" s="54" t="s">
        <v>152</v>
      </c>
      <c r="H156" s="54" t="s">
        <v>62</v>
      </c>
      <c r="I156" s="43">
        <f t="shared" si="15"/>
        <v>371</v>
      </c>
    </row>
    <row r="157" spans="1:9" ht="38.25" x14ac:dyDescent="0.25">
      <c r="A157" s="48" t="s">
        <v>229</v>
      </c>
      <c r="B157" s="54" t="s">
        <v>69</v>
      </c>
      <c r="C157" s="54" t="s">
        <v>60</v>
      </c>
      <c r="D157" s="54" t="s">
        <v>293</v>
      </c>
      <c r="E157" s="54" t="s">
        <v>72</v>
      </c>
      <c r="F157" s="54" t="s">
        <v>60</v>
      </c>
      <c r="G157" s="54" t="s">
        <v>163</v>
      </c>
      <c r="H157" s="54" t="s">
        <v>62</v>
      </c>
      <c r="I157" s="43">
        <f t="shared" si="15"/>
        <v>371</v>
      </c>
    </row>
    <row r="158" spans="1:9" ht="25.5" x14ac:dyDescent="0.25">
      <c r="A158" s="63" t="s">
        <v>191</v>
      </c>
      <c r="B158" s="54" t="s">
        <v>69</v>
      </c>
      <c r="C158" s="54" t="s">
        <v>60</v>
      </c>
      <c r="D158" s="54" t="s">
        <v>293</v>
      </c>
      <c r="E158" s="54" t="s">
        <v>72</v>
      </c>
      <c r="F158" s="54" t="s">
        <v>60</v>
      </c>
      <c r="G158" s="54" t="s">
        <v>163</v>
      </c>
      <c r="H158" s="54" t="s">
        <v>73</v>
      </c>
      <c r="I158" s="43">
        <f>I159</f>
        <v>371</v>
      </c>
    </row>
    <row r="159" spans="1:9" ht="25.5" x14ac:dyDescent="0.25">
      <c r="A159" s="45" t="s">
        <v>131</v>
      </c>
      <c r="B159" s="54" t="s">
        <v>69</v>
      </c>
      <c r="C159" s="54" t="s">
        <v>60</v>
      </c>
      <c r="D159" s="54" t="s">
        <v>293</v>
      </c>
      <c r="E159" s="54" t="s">
        <v>72</v>
      </c>
      <c r="F159" s="54" t="s">
        <v>60</v>
      </c>
      <c r="G159" s="54" t="s">
        <v>163</v>
      </c>
      <c r="H159" s="54" t="s">
        <v>74</v>
      </c>
      <c r="I159" s="43">
        <v>371</v>
      </c>
    </row>
    <row r="160" spans="1:9" ht="26.25" x14ac:dyDescent="0.25">
      <c r="A160" s="47" t="s">
        <v>50</v>
      </c>
      <c r="B160" s="68" t="s">
        <v>69</v>
      </c>
      <c r="C160" s="68" t="s">
        <v>60</v>
      </c>
      <c r="D160" s="68" t="s">
        <v>293</v>
      </c>
      <c r="E160" s="68" t="s">
        <v>80</v>
      </c>
      <c r="F160" s="68" t="s">
        <v>61</v>
      </c>
      <c r="G160" s="68" t="s">
        <v>152</v>
      </c>
      <c r="H160" s="68" t="s">
        <v>62</v>
      </c>
      <c r="I160" s="43">
        <f t="shared" ref="I160:I162" si="16">I161</f>
        <v>818</v>
      </c>
    </row>
    <row r="161" spans="1:9" ht="51.75" x14ac:dyDescent="0.25">
      <c r="A161" s="47" t="s">
        <v>228</v>
      </c>
      <c r="B161" s="55" t="s">
        <v>69</v>
      </c>
      <c r="C161" s="55" t="s">
        <v>60</v>
      </c>
      <c r="D161" s="55" t="s">
        <v>293</v>
      </c>
      <c r="E161" s="55" t="s">
        <v>80</v>
      </c>
      <c r="F161" s="55" t="s">
        <v>60</v>
      </c>
      <c r="G161" s="55" t="s">
        <v>152</v>
      </c>
      <c r="H161" s="55" t="s">
        <v>62</v>
      </c>
      <c r="I161" s="43">
        <f t="shared" si="16"/>
        <v>818</v>
      </c>
    </row>
    <row r="162" spans="1:9" x14ac:dyDescent="0.25">
      <c r="A162" s="47" t="s">
        <v>294</v>
      </c>
      <c r="B162" s="55" t="s">
        <v>69</v>
      </c>
      <c r="C162" s="55" t="s">
        <v>60</v>
      </c>
      <c r="D162" s="55" t="s">
        <v>293</v>
      </c>
      <c r="E162" s="55" t="s">
        <v>80</v>
      </c>
      <c r="F162" s="55" t="s">
        <v>60</v>
      </c>
      <c r="G162" s="55" t="s">
        <v>295</v>
      </c>
      <c r="H162" s="55" t="s">
        <v>62</v>
      </c>
      <c r="I162" s="43">
        <f t="shared" si="16"/>
        <v>818</v>
      </c>
    </row>
    <row r="163" spans="1:9" x14ac:dyDescent="0.25">
      <c r="A163" s="37" t="s">
        <v>34</v>
      </c>
      <c r="B163" s="55" t="s">
        <v>69</v>
      </c>
      <c r="C163" s="55" t="s">
        <v>60</v>
      </c>
      <c r="D163" s="55" t="s">
        <v>293</v>
      </c>
      <c r="E163" s="55" t="s">
        <v>80</v>
      </c>
      <c r="F163" s="55" t="s">
        <v>60</v>
      </c>
      <c r="G163" s="55" t="s">
        <v>295</v>
      </c>
      <c r="H163" s="55" t="s">
        <v>78</v>
      </c>
      <c r="I163" s="43">
        <f>I164</f>
        <v>818</v>
      </c>
    </row>
    <row r="164" spans="1:9" ht="51.75" x14ac:dyDescent="0.25">
      <c r="A164" s="47" t="s">
        <v>207</v>
      </c>
      <c r="B164" s="55" t="s">
        <v>69</v>
      </c>
      <c r="C164" s="55" t="s">
        <v>60</v>
      </c>
      <c r="D164" s="55" t="s">
        <v>293</v>
      </c>
      <c r="E164" s="55" t="s">
        <v>80</v>
      </c>
      <c r="F164" s="55" t="s">
        <v>60</v>
      </c>
      <c r="G164" s="55" t="s">
        <v>295</v>
      </c>
      <c r="H164" s="55" t="s">
        <v>183</v>
      </c>
      <c r="I164" s="43">
        <v>818</v>
      </c>
    </row>
    <row r="165" spans="1:9" ht="25.5" x14ac:dyDescent="0.25">
      <c r="A165" s="45" t="s">
        <v>230</v>
      </c>
      <c r="B165" s="130" t="s">
        <v>69</v>
      </c>
      <c r="C165" s="101" t="s">
        <v>60</v>
      </c>
      <c r="D165" s="101" t="s">
        <v>293</v>
      </c>
      <c r="E165" s="104" t="s">
        <v>75</v>
      </c>
      <c r="F165" s="104" t="s">
        <v>61</v>
      </c>
      <c r="G165" s="104" t="s">
        <v>152</v>
      </c>
      <c r="H165" s="101" t="s">
        <v>62</v>
      </c>
      <c r="I165" s="43">
        <f t="shared" ref="I165:I167" si="17">I166</f>
        <v>1285.2</v>
      </c>
    </row>
    <row r="166" spans="1:9" ht="38.25" x14ac:dyDescent="0.25">
      <c r="A166" s="45" t="s">
        <v>296</v>
      </c>
      <c r="B166" s="130" t="s">
        <v>69</v>
      </c>
      <c r="C166" s="101" t="s">
        <v>60</v>
      </c>
      <c r="D166" s="101" t="s">
        <v>293</v>
      </c>
      <c r="E166" s="104" t="s">
        <v>75</v>
      </c>
      <c r="F166" s="104" t="s">
        <v>60</v>
      </c>
      <c r="G166" s="104" t="s">
        <v>152</v>
      </c>
      <c r="H166" s="101" t="s">
        <v>62</v>
      </c>
      <c r="I166" s="43">
        <f t="shared" si="17"/>
        <v>1285.2</v>
      </c>
    </row>
    <row r="167" spans="1:9" ht="38.25" x14ac:dyDescent="0.25">
      <c r="A167" s="45" t="s">
        <v>229</v>
      </c>
      <c r="B167" s="130" t="s">
        <v>69</v>
      </c>
      <c r="C167" s="101" t="s">
        <v>60</v>
      </c>
      <c r="D167" s="101" t="s">
        <v>293</v>
      </c>
      <c r="E167" s="104" t="s">
        <v>75</v>
      </c>
      <c r="F167" s="104" t="s">
        <v>60</v>
      </c>
      <c r="G167" s="104" t="s">
        <v>163</v>
      </c>
      <c r="H167" s="101" t="s">
        <v>62</v>
      </c>
      <c r="I167" s="43">
        <f t="shared" si="17"/>
        <v>1285.2</v>
      </c>
    </row>
    <row r="168" spans="1:9" ht="25.5" x14ac:dyDescent="0.25">
      <c r="A168" s="63" t="s">
        <v>191</v>
      </c>
      <c r="B168" s="130" t="s">
        <v>69</v>
      </c>
      <c r="C168" s="101" t="s">
        <v>60</v>
      </c>
      <c r="D168" s="101" t="s">
        <v>293</v>
      </c>
      <c r="E168" s="104" t="s">
        <v>75</v>
      </c>
      <c r="F168" s="104" t="s">
        <v>60</v>
      </c>
      <c r="G168" s="104" t="s">
        <v>163</v>
      </c>
      <c r="H168" s="101" t="s">
        <v>73</v>
      </c>
      <c r="I168" s="43">
        <f>I169</f>
        <v>1285.2</v>
      </c>
    </row>
    <row r="169" spans="1:9" ht="25.5" x14ac:dyDescent="0.25">
      <c r="A169" s="45" t="s">
        <v>131</v>
      </c>
      <c r="B169" s="130" t="s">
        <v>69</v>
      </c>
      <c r="C169" s="101" t="s">
        <v>60</v>
      </c>
      <c r="D169" s="101" t="s">
        <v>293</v>
      </c>
      <c r="E169" s="104" t="s">
        <v>75</v>
      </c>
      <c r="F169" s="104" t="s">
        <v>60</v>
      </c>
      <c r="G169" s="104" t="s">
        <v>163</v>
      </c>
      <c r="H169" s="101" t="s">
        <v>74</v>
      </c>
      <c r="I169" s="43">
        <v>1285.2</v>
      </c>
    </row>
    <row r="170" spans="1:9" x14ac:dyDescent="0.25">
      <c r="A170" s="44" t="s">
        <v>51</v>
      </c>
      <c r="B170" s="34" t="s">
        <v>69</v>
      </c>
      <c r="C170" s="34" t="s">
        <v>63</v>
      </c>
      <c r="D170" s="34" t="s">
        <v>61</v>
      </c>
      <c r="E170" s="34" t="s">
        <v>64</v>
      </c>
      <c r="F170" s="34" t="s">
        <v>61</v>
      </c>
      <c r="G170" s="34" t="s">
        <v>152</v>
      </c>
      <c r="H170" s="34" t="s">
        <v>62</v>
      </c>
      <c r="I170" s="30">
        <f>I171</f>
        <v>9635.1</v>
      </c>
    </row>
    <row r="171" spans="1:9" ht="38.25" x14ac:dyDescent="0.25">
      <c r="A171" s="29" t="s">
        <v>292</v>
      </c>
      <c r="B171" s="55" t="s">
        <v>69</v>
      </c>
      <c r="C171" s="55" t="s">
        <v>63</v>
      </c>
      <c r="D171" s="55" t="s">
        <v>293</v>
      </c>
      <c r="E171" s="55" t="s">
        <v>64</v>
      </c>
      <c r="F171" s="55" t="s">
        <v>61</v>
      </c>
      <c r="G171" s="55" t="s">
        <v>152</v>
      </c>
      <c r="H171" s="55" t="s">
        <v>62</v>
      </c>
      <c r="I171" s="43">
        <f>I172+I177+I182</f>
        <v>9635.1</v>
      </c>
    </row>
    <row r="172" spans="1:9" ht="25.5" x14ac:dyDescent="0.25">
      <c r="A172" s="29" t="s">
        <v>130</v>
      </c>
      <c r="B172" s="55" t="s">
        <v>69</v>
      </c>
      <c r="C172" s="55" t="s">
        <v>63</v>
      </c>
      <c r="D172" s="55" t="s">
        <v>293</v>
      </c>
      <c r="E172" s="55" t="s">
        <v>66</v>
      </c>
      <c r="F172" s="55" t="s">
        <v>61</v>
      </c>
      <c r="G172" s="55" t="s">
        <v>152</v>
      </c>
      <c r="H172" s="55" t="s">
        <v>62</v>
      </c>
      <c r="I172" s="43">
        <f t="shared" ref="I172" si="18">I173</f>
        <v>300</v>
      </c>
    </row>
    <row r="173" spans="1:9" ht="38.25" x14ac:dyDescent="0.25">
      <c r="A173" s="29" t="s">
        <v>184</v>
      </c>
      <c r="B173" s="55" t="s">
        <v>69</v>
      </c>
      <c r="C173" s="55" t="s">
        <v>63</v>
      </c>
      <c r="D173" s="55" t="s">
        <v>293</v>
      </c>
      <c r="E173" s="55" t="s">
        <v>66</v>
      </c>
      <c r="F173" s="55" t="s">
        <v>60</v>
      </c>
      <c r="G173" s="55" t="s">
        <v>152</v>
      </c>
      <c r="H173" s="55" t="s">
        <v>62</v>
      </c>
      <c r="I173" s="43">
        <f>I174</f>
        <v>300</v>
      </c>
    </row>
    <row r="174" spans="1:9" ht="38.25" x14ac:dyDescent="0.25">
      <c r="A174" s="45" t="s">
        <v>229</v>
      </c>
      <c r="B174" s="55" t="s">
        <v>69</v>
      </c>
      <c r="C174" s="55" t="s">
        <v>63</v>
      </c>
      <c r="D174" s="55" t="s">
        <v>293</v>
      </c>
      <c r="E174" s="55" t="s">
        <v>66</v>
      </c>
      <c r="F174" s="55" t="s">
        <v>60</v>
      </c>
      <c r="G174" s="104" t="s">
        <v>163</v>
      </c>
      <c r="H174" s="55" t="s">
        <v>62</v>
      </c>
      <c r="I174" s="43">
        <f>I175</f>
        <v>300</v>
      </c>
    </row>
    <row r="175" spans="1:9" ht="25.5" x14ac:dyDescent="0.25">
      <c r="A175" s="63" t="s">
        <v>191</v>
      </c>
      <c r="B175" s="55" t="s">
        <v>69</v>
      </c>
      <c r="C175" s="55" t="s">
        <v>63</v>
      </c>
      <c r="D175" s="55" t="s">
        <v>293</v>
      </c>
      <c r="E175" s="55" t="s">
        <v>66</v>
      </c>
      <c r="F175" s="55" t="s">
        <v>60</v>
      </c>
      <c r="G175" s="104" t="s">
        <v>163</v>
      </c>
      <c r="H175" s="55" t="s">
        <v>73</v>
      </c>
      <c r="I175" s="43">
        <f>I176</f>
        <v>300</v>
      </c>
    </row>
    <row r="176" spans="1:9" ht="25.5" x14ac:dyDescent="0.25">
      <c r="A176" s="45" t="s">
        <v>131</v>
      </c>
      <c r="B176" s="55" t="s">
        <v>69</v>
      </c>
      <c r="C176" s="55" t="s">
        <v>63</v>
      </c>
      <c r="D176" s="55" t="s">
        <v>293</v>
      </c>
      <c r="E176" s="55" t="s">
        <v>66</v>
      </c>
      <c r="F176" s="55" t="s">
        <v>60</v>
      </c>
      <c r="G176" s="104" t="s">
        <v>163</v>
      </c>
      <c r="H176" s="55" t="s">
        <v>74</v>
      </c>
      <c r="I176" s="43">
        <v>300</v>
      </c>
    </row>
    <row r="177" spans="1:9" ht="26.25" x14ac:dyDescent="0.25">
      <c r="A177" s="47" t="s">
        <v>50</v>
      </c>
      <c r="B177" s="163" t="s">
        <v>69</v>
      </c>
      <c r="C177" s="164" t="s">
        <v>63</v>
      </c>
      <c r="D177" s="164" t="s">
        <v>293</v>
      </c>
      <c r="E177" s="164" t="s">
        <v>80</v>
      </c>
      <c r="F177" s="164" t="s">
        <v>61</v>
      </c>
      <c r="G177" s="164" t="s">
        <v>152</v>
      </c>
      <c r="H177" s="104" t="s">
        <v>62</v>
      </c>
      <c r="I177" s="43">
        <f t="shared" ref="I177:I178" si="19">I178</f>
        <v>9285.1</v>
      </c>
    </row>
    <row r="178" spans="1:9" ht="51.75" x14ac:dyDescent="0.25">
      <c r="A178" s="47" t="s">
        <v>228</v>
      </c>
      <c r="B178" s="105" t="s">
        <v>69</v>
      </c>
      <c r="C178" s="104" t="s">
        <v>63</v>
      </c>
      <c r="D178" s="104" t="s">
        <v>293</v>
      </c>
      <c r="E178" s="104" t="s">
        <v>80</v>
      </c>
      <c r="F178" s="105" t="s">
        <v>60</v>
      </c>
      <c r="G178" s="105" t="s">
        <v>152</v>
      </c>
      <c r="H178" s="104" t="s">
        <v>62</v>
      </c>
      <c r="I178" s="43">
        <f t="shared" si="19"/>
        <v>9285.1</v>
      </c>
    </row>
    <row r="179" spans="1:9" x14ac:dyDescent="0.25">
      <c r="A179" s="47" t="s">
        <v>294</v>
      </c>
      <c r="B179" s="105" t="s">
        <v>69</v>
      </c>
      <c r="C179" s="104" t="s">
        <v>63</v>
      </c>
      <c r="D179" s="104" t="s">
        <v>293</v>
      </c>
      <c r="E179" s="104" t="s">
        <v>80</v>
      </c>
      <c r="F179" s="105" t="s">
        <v>60</v>
      </c>
      <c r="G179" s="105" t="s">
        <v>295</v>
      </c>
      <c r="H179" s="104" t="s">
        <v>62</v>
      </c>
      <c r="I179" s="43">
        <f>I180</f>
        <v>9285.1</v>
      </c>
    </row>
    <row r="180" spans="1:9" x14ac:dyDescent="0.25">
      <c r="A180" s="37" t="s">
        <v>34</v>
      </c>
      <c r="B180" s="55" t="s">
        <v>69</v>
      </c>
      <c r="C180" s="55" t="s">
        <v>63</v>
      </c>
      <c r="D180" s="55" t="s">
        <v>293</v>
      </c>
      <c r="E180" s="104" t="s">
        <v>80</v>
      </c>
      <c r="F180" s="105" t="s">
        <v>60</v>
      </c>
      <c r="G180" s="105" t="s">
        <v>295</v>
      </c>
      <c r="H180" s="55" t="s">
        <v>78</v>
      </c>
      <c r="I180" s="43">
        <f>I181</f>
        <v>9285.1</v>
      </c>
    </row>
    <row r="181" spans="1:9" ht="51.75" x14ac:dyDescent="0.25">
      <c r="A181" s="47" t="s">
        <v>207</v>
      </c>
      <c r="B181" s="55" t="s">
        <v>69</v>
      </c>
      <c r="C181" s="55" t="s">
        <v>63</v>
      </c>
      <c r="D181" s="55" t="s">
        <v>293</v>
      </c>
      <c r="E181" s="104" t="s">
        <v>80</v>
      </c>
      <c r="F181" s="105" t="s">
        <v>60</v>
      </c>
      <c r="G181" s="105" t="s">
        <v>295</v>
      </c>
      <c r="H181" s="55" t="s">
        <v>183</v>
      </c>
      <c r="I181" s="43">
        <v>9285.1</v>
      </c>
    </row>
    <row r="182" spans="1:9" ht="25.5" x14ac:dyDescent="0.25">
      <c r="A182" s="146" t="s">
        <v>230</v>
      </c>
      <c r="B182" s="32" t="s">
        <v>69</v>
      </c>
      <c r="C182" s="133" t="s">
        <v>63</v>
      </c>
      <c r="D182" s="101" t="s">
        <v>293</v>
      </c>
      <c r="E182" s="104" t="s">
        <v>75</v>
      </c>
      <c r="F182" s="104" t="s">
        <v>61</v>
      </c>
      <c r="G182" s="104" t="s">
        <v>152</v>
      </c>
      <c r="H182" s="133" t="s">
        <v>62</v>
      </c>
      <c r="I182" s="43">
        <f t="shared" ref="I182:I184" si="20">I183</f>
        <v>50</v>
      </c>
    </row>
    <row r="183" spans="1:9" ht="38.25" x14ac:dyDescent="0.25">
      <c r="A183" s="146" t="s">
        <v>298</v>
      </c>
      <c r="B183" s="32" t="s">
        <v>69</v>
      </c>
      <c r="C183" s="133" t="s">
        <v>63</v>
      </c>
      <c r="D183" s="101" t="s">
        <v>293</v>
      </c>
      <c r="E183" s="104" t="s">
        <v>75</v>
      </c>
      <c r="F183" s="104" t="s">
        <v>63</v>
      </c>
      <c r="G183" s="104" t="s">
        <v>152</v>
      </c>
      <c r="H183" s="133" t="s">
        <v>62</v>
      </c>
      <c r="I183" s="43">
        <f t="shared" si="20"/>
        <v>50</v>
      </c>
    </row>
    <row r="184" spans="1:9" ht="39" x14ac:dyDescent="0.25">
      <c r="A184" s="103" t="s">
        <v>229</v>
      </c>
      <c r="B184" s="32" t="s">
        <v>69</v>
      </c>
      <c r="C184" s="133" t="s">
        <v>63</v>
      </c>
      <c r="D184" s="101" t="s">
        <v>293</v>
      </c>
      <c r="E184" s="104" t="s">
        <v>75</v>
      </c>
      <c r="F184" s="104" t="s">
        <v>63</v>
      </c>
      <c r="G184" s="104" t="s">
        <v>163</v>
      </c>
      <c r="H184" s="133" t="s">
        <v>62</v>
      </c>
      <c r="I184" s="43">
        <f t="shared" si="20"/>
        <v>50</v>
      </c>
    </row>
    <row r="185" spans="1:9" ht="25.5" x14ac:dyDescent="0.25">
      <c r="A185" s="63" t="s">
        <v>191</v>
      </c>
      <c r="B185" s="105" t="s">
        <v>69</v>
      </c>
      <c r="C185" s="104" t="s">
        <v>63</v>
      </c>
      <c r="D185" s="104" t="s">
        <v>293</v>
      </c>
      <c r="E185" s="104" t="s">
        <v>75</v>
      </c>
      <c r="F185" s="104" t="s">
        <v>63</v>
      </c>
      <c r="G185" s="104" t="s">
        <v>163</v>
      </c>
      <c r="H185" s="55" t="s">
        <v>73</v>
      </c>
      <c r="I185" s="43">
        <f>I186</f>
        <v>50</v>
      </c>
    </row>
    <row r="186" spans="1:9" ht="25.5" x14ac:dyDescent="0.25">
      <c r="A186" s="45" t="s">
        <v>131</v>
      </c>
      <c r="B186" s="105" t="s">
        <v>69</v>
      </c>
      <c r="C186" s="104" t="s">
        <v>63</v>
      </c>
      <c r="D186" s="104" t="s">
        <v>293</v>
      </c>
      <c r="E186" s="104" t="s">
        <v>75</v>
      </c>
      <c r="F186" s="104" t="s">
        <v>63</v>
      </c>
      <c r="G186" s="104" t="s">
        <v>163</v>
      </c>
      <c r="H186" s="55" t="s">
        <v>74</v>
      </c>
      <c r="I186" s="43">
        <v>50</v>
      </c>
    </row>
    <row r="187" spans="1:9" x14ac:dyDescent="0.25">
      <c r="A187" s="44" t="s">
        <v>52</v>
      </c>
      <c r="B187" s="34" t="s">
        <v>69</v>
      </c>
      <c r="C187" s="34" t="s">
        <v>67</v>
      </c>
      <c r="D187" s="34" t="s">
        <v>61</v>
      </c>
      <c r="E187" s="34" t="s">
        <v>64</v>
      </c>
      <c r="F187" s="34" t="s">
        <v>61</v>
      </c>
      <c r="G187" s="34" t="s">
        <v>152</v>
      </c>
      <c r="H187" s="34" t="s">
        <v>62</v>
      </c>
      <c r="I187" s="30">
        <f>I188</f>
        <v>2036</v>
      </c>
    </row>
    <row r="188" spans="1:9" ht="39" x14ac:dyDescent="0.25">
      <c r="A188" s="37" t="s">
        <v>307</v>
      </c>
      <c r="B188" s="131" t="s">
        <v>69</v>
      </c>
      <c r="C188" s="132" t="s">
        <v>67</v>
      </c>
      <c r="D188" s="132" t="s">
        <v>256</v>
      </c>
      <c r="E188" s="132" t="s">
        <v>64</v>
      </c>
      <c r="F188" s="132" t="s">
        <v>61</v>
      </c>
      <c r="G188" s="132" t="s">
        <v>152</v>
      </c>
      <c r="H188" s="132" t="s">
        <v>62</v>
      </c>
      <c r="I188" s="31">
        <f>I189+I193</f>
        <v>2036</v>
      </c>
    </row>
    <row r="189" spans="1:9" ht="39" x14ac:dyDescent="0.25">
      <c r="A189" s="37" t="s">
        <v>257</v>
      </c>
      <c r="B189" s="131" t="s">
        <v>69</v>
      </c>
      <c r="C189" s="132" t="s">
        <v>67</v>
      </c>
      <c r="D189" s="132" t="s">
        <v>256</v>
      </c>
      <c r="E189" s="132" t="s">
        <v>64</v>
      </c>
      <c r="F189" s="132" t="s">
        <v>60</v>
      </c>
      <c r="G189" s="132" t="s">
        <v>152</v>
      </c>
      <c r="H189" s="132" t="s">
        <v>62</v>
      </c>
      <c r="I189" s="31">
        <f>I190</f>
        <v>400</v>
      </c>
    </row>
    <row r="190" spans="1:9" ht="39" x14ac:dyDescent="0.25">
      <c r="A190" s="103" t="s">
        <v>229</v>
      </c>
      <c r="B190" s="131" t="s">
        <v>69</v>
      </c>
      <c r="C190" s="132" t="s">
        <v>67</v>
      </c>
      <c r="D190" s="132" t="s">
        <v>256</v>
      </c>
      <c r="E190" s="132" t="s">
        <v>64</v>
      </c>
      <c r="F190" s="132" t="s">
        <v>60</v>
      </c>
      <c r="G190" s="132" t="s">
        <v>163</v>
      </c>
      <c r="H190" s="132" t="s">
        <v>62</v>
      </c>
      <c r="I190" s="31">
        <f>I191</f>
        <v>400</v>
      </c>
    </row>
    <row r="191" spans="1:9" ht="26.25" x14ac:dyDescent="0.25">
      <c r="A191" s="37" t="s">
        <v>191</v>
      </c>
      <c r="B191" s="131" t="s">
        <v>69</v>
      </c>
      <c r="C191" s="132" t="s">
        <v>67</v>
      </c>
      <c r="D191" s="132" t="s">
        <v>256</v>
      </c>
      <c r="E191" s="132" t="s">
        <v>64</v>
      </c>
      <c r="F191" s="132" t="s">
        <v>60</v>
      </c>
      <c r="G191" s="132" t="s">
        <v>163</v>
      </c>
      <c r="H191" s="32" t="s">
        <v>73</v>
      </c>
      <c r="I191" s="31">
        <f>I192</f>
        <v>400</v>
      </c>
    </row>
    <row r="192" spans="1:9" ht="26.25" x14ac:dyDescent="0.25">
      <c r="A192" s="37" t="s">
        <v>131</v>
      </c>
      <c r="B192" s="131" t="s">
        <v>69</v>
      </c>
      <c r="C192" s="132" t="s">
        <v>67</v>
      </c>
      <c r="D192" s="132" t="s">
        <v>256</v>
      </c>
      <c r="E192" s="132" t="s">
        <v>64</v>
      </c>
      <c r="F192" s="132" t="s">
        <v>60</v>
      </c>
      <c r="G192" s="132" t="s">
        <v>163</v>
      </c>
      <c r="H192" s="32" t="s">
        <v>74</v>
      </c>
      <c r="I192" s="31">
        <v>400</v>
      </c>
    </row>
    <row r="193" spans="1:9" ht="39" x14ac:dyDescent="0.25">
      <c r="A193" s="37" t="s">
        <v>258</v>
      </c>
      <c r="B193" s="131" t="s">
        <v>69</v>
      </c>
      <c r="C193" s="132" t="s">
        <v>67</v>
      </c>
      <c r="D193" s="132" t="s">
        <v>256</v>
      </c>
      <c r="E193" s="132" t="s">
        <v>64</v>
      </c>
      <c r="F193" s="132" t="s">
        <v>63</v>
      </c>
      <c r="G193" s="132" t="s">
        <v>152</v>
      </c>
      <c r="H193" s="132" t="s">
        <v>62</v>
      </c>
      <c r="I193" s="31">
        <f t="shared" ref="I193:I194" si="21">I194</f>
        <v>1636</v>
      </c>
    </row>
    <row r="194" spans="1:9" ht="39" x14ac:dyDescent="0.25">
      <c r="A194" s="103" t="s">
        <v>229</v>
      </c>
      <c r="B194" s="131" t="s">
        <v>69</v>
      </c>
      <c r="C194" s="132" t="s">
        <v>67</v>
      </c>
      <c r="D194" s="132" t="s">
        <v>256</v>
      </c>
      <c r="E194" s="132" t="s">
        <v>64</v>
      </c>
      <c r="F194" s="132" t="s">
        <v>63</v>
      </c>
      <c r="G194" s="132" t="s">
        <v>163</v>
      </c>
      <c r="H194" s="132" t="s">
        <v>62</v>
      </c>
      <c r="I194" s="31">
        <f t="shared" si="21"/>
        <v>1636</v>
      </c>
    </row>
    <row r="195" spans="1:9" ht="26.25" x14ac:dyDescent="0.25">
      <c r="A195" s="37" t="s">
        <v>191</v>
      </c>
      <c r="B195" s="131" t="s">
        <v>69</v>
      </c>
      <c r="C195" s="132" t="s">
        <v>67</v>
      </c>
      <c r="D195" s="132" t="s">
        <v>256</v>
      </c>
      <c r="E195" s="132" t="s">
        <v>64</v>
      </c>
      <c r="F195" s="132" t="s">
        <v>63</v>
      </c>
      <c r="G195" s="132" t="s">
        <v>163</v>
      </c>
      <c r="H195" s="131" t="s">
        <v>73</v>
      </c>
      <c r="I195" s="31">
        <f>I196</f>
        <v>1636</v>
      </c>
    </row>
    <row r="196" spans="1:9" ht="26.25" x14ac:dyDescent="0.25">
      <c r="A196" s="37" t="s">
        <v>131</v>
      </c>
      <c r="B196" s="131" t="s">
        <v>69</v>
      </c>
      <c r="C196" s="132" t="s">
        <v>67</v>
      </c>
      <c r="D196" s="132" t="s">
        <v>256</v>
      </c>
      <c r="E196" s="132" t="s">
        <v>64</v>
      </c>
      <c r="F196" s="132" t="s">
        <v>63</v>
      </c>
      <c r="G196" s="132" t="s">
        <v>163</v>
      </c>
      <c r="H196" s="131" t="s">
        <v>74</v>
      </c>
      <c r="I196" s="31">
        <v>1636</v>
      </c>
    </row>
    <row r="197" spans="1:9" x14ac:dyDescent="0.25">
      <c r="A197" s="139" t="s">
        <v>321</v>
      </c>
      <c r="B197" s="138" t="s">
        <v>186</v>
      </c>
      <c r="C197" s="135" t="s">
        <v>61</v>
      </c>
      <c r="D197" s="135" t="s">
        <v>61</v>
      </c>
      <c r="E197" s="135" t="s">
        <v>64</v>
      </c>
      <c r="F197" s="135" t="s">
        <v>61</v>
      </c>
      <c r="G197" s="135" t="s">
        <v>152</v>
      </c>
      <c r="H197" s="138" t="s">
        <v>62</v>
      </c>
      <c r="I197" s="38">
        <f>I198</f>
        <v>4.3</v>
      </c>
    </row>
    <row r="198" spans="1:9" x14ac:dyDescent="0.25">
      <c r="A198" s="127" t="s">
        <v>318</v>
      </c>
      <c r="B198" s="136" t="s">
        <v>186</v>
      </c>
      <c r="C198" s="137" t="s">
        <v>69</v>
      </c>
      <c r="D198" s="137" t="s">
        <v>61</v>
      </c>
      <c r="E198" s="137" t="s">
        <v>64</v>
      </c>
      <c r="F198" s="137" t="s">
        <v>61</v>
      </c>
      <c r="G198" s="137" t="s">
        <v>152</v>
      </c>
      <c r="H198" s="136" t="s">
        <v>62</v>
      </c>
      <c r="I198" s="30">
        <f>I199</f>
        <v>4.3</v>
      </c>
    </row>
    <row r="199" spans="1:9" ht="39" x14ac:dyDescent="0.25">
      <c r="A199" s="39" t="s">
        <v>307</v>
      </c>
      <c r="B199" s="131" t="s">
        <v>186</v>
      </c>
      <c r="C199" s="131" t="s">
        <v>69</v>
      </c>
      <c r="D199" s="132" t="s">
        <v>256</v>
      </c>
      <c r="E199" s="132" t="s">
        <v>64</v>
      </c>
      <c r="F199" s="132" t="s">
        <v>61</v>
      </c>
      <c r="G199" s="131" t="s">
        <v>152</v>
      </c>
      <c r="H199" s="131" t="s">
        <v>62</v>
      </c>
      <c r="I199" s="31">
        <f t="shared" ref="I199:I201" si="22">I200</f>
        <v>4.3</v>
      </c>
    </row>
    <row r="200" spans="1:9" ht="39" x14ac:dyDescent="0.25">
      <c r="A200" s="37" t="s">
        <v>257</v>
      </c>
      <c r="B200" s="131" t="s">
        <v>186</v>
      </c>
      <c r="C200" s="131" t="s">
        <v>69</v>
      </c>
      <c r="D200" s="132" t="s">
        <v>256</v>
      </c>
      <c r="E200" s="132" t="s">
        <v>64</v>
      </c>
      <c r="F200" s="132" t="s">
        <v>60</v>
      </c>
      <c r="G200" s="131" t="s">
        <v>152</v>
      </c>
      <c r="H200" s="131" t="s">
        <v>62</v>
      </c>
      <c r="I200" s="31">
        <f t="shared" si="22"/>
        <v>4.3</v>
      </c>
    </row>
    <row r="201" spans="1:9" ht="51.75" x14ac:dyDescent="0.25">
      <c r="A201" s="103" t="s">
        <v>319</v>
      </c>
      <c r="B201" s="131" t="s">
        <v>186</v>
      </c>
      <c r="C201" s="131" t="s">
        <v>69</v>
      </c>
      <c r="D201" s="132" t="s">
        <v>256</v>
      </c>
      <c r="E201" s="132" t="s">
        <v>64</v>
      </c>
      <c r="F201" s="132" t="s">
        <v>60</v>
      </c>
      <c r="G201" s="131" t="s">
        <v>320</v>
      </c>
      <c r="H201" s="131" t="s">
        <v>62</v>
      </c>
      <c r="I201" s="31">
        <f t="shared" si="22"/>
        <v>4.3</v>
      </c>
    </row>
    <row r="202" spans="1:9" ht="26.25" x14ac:dyDescent="0.25">
      <c r="A202" s="37" t="s">
        <v>191</v>
      </c>
      <c r="B202" s="131" t="s">
        <v>186</v>
      </c>
      <c r="C202" s="131" t="s">
        <v>69</v>
      </c>
      <c r="D202" s="132" t="s">
        <v>256</v>
      </c>
      <c r="E202" s="132" t="s">
        <v>64</v>
      </c>
      <c r="F202" s="132" t="s">
        <v>60</v>
      </c>
      <c r="G202" s="131" t="s">
        <v>320</v>
      </c>
      <c r="H202" s="131" t="s">
        <v>73</v>
      </c>
      <c r="I202" s="31">
        <f>I203</f>
        <v>4.3</v>
      </c>
    </row>
    <row r="203" spans="1:9" ht="26.25" x14ac:dyDescent="0.25">
      <c r="A203" s="37" t="s">
        <v>131</v>
      </c>
      <c r="B203" s="131" t="s">
        <v>186</v>
      </c>
      <c r="C203" s="131" t="s">
        <v>69</v>
      </c>
      <c r="D203" s="132" t="s">
        <v>256</v>
      </c>
      <c r="E203" s="132" t="s">
        <v>64</v>
      </c>
      <c r="F203" s="132" t="s">
        <v>60</v>
      </c>
      <c r="G203" s="131" t="s">
        <v>320</v>
      </c>
      <c r="H203" s="131" t="s">
        <v>74</v>
      </c>
      <c r="I203" s="31">
        <v>4.3</v>
      </c>
    </row>
    <row r="204" spans="1:9" x14ac:dyDescent="0.25">
      <c r="A204" s="134" t="s">
        <v>231</v>
      </c>
      <c r="B204" s="138" t="s">
        <v>70</v>
      </c>
      <c r="C204" s="135" t="s">
        <v>61</v>
      </c>
      <c r="D204" s="135" t="s">
        <v>61</v>
      </c>
      <c r="E204" s="135" t="s">
        <v>64</v>
      </c>
      <c r="F204" s="135" t="s">
        <v>61</v>
      </c>
      <c r="G204" s="135" t="s">
        <v>152</v>
      </c>
      <c r="H204" s="135" t="s">
        <v>62</v>
      </c>
      <c r="I204" s="38">
        <f t="shared" ref="I204:I208" si="23">I205</f>
        <v>100</v>
      </c>
    </row>
    <row r="205" spans="1:9" x14ac:dyDescent="0.25">
      <c r="A205" s="39" t="s">
        <v>232</v>
      </c>
      <c r="B205" s="136" t="s">
        <v>70</v>
      </c>
      <c r="C205" s="137" t="s">
        <v>60</v>
      </c>
      <c r="D205" s="137" t="s">
        <v>61</v>
      </c>
      <c r="E205" s="137" t="s">
        <v>64</v>
      </c>
      <c r="F205" s="137" t="s">
        <v>61</v>
      </c>
      <c r="G205" s="137" t="s">
        <v>152</v>
      </c>
      <c r="H205" s="137" t="s">
        <v>62</v>
      </c>
      <c r="I205" s="30">
        <f t="shared" si="23"/>
        <v>100</v>
      </c>
    </row>
    <row r="206" spans="1:9" ht="26.25" x14ac:dyDescent="0.25">
      <c r="A206" s="37" t="s">
        <v>305</v>
      </c>
      <c r="B206" s="131" t="s">
        <v>70</v>
      </c>
      <c r="C206" s="132" t="s">
        <v>60</v>
      </c>
      <c r="D206" s="132" t="s">
        <v>306</v>
      </c>
      <c r="E206" s="132" t="s">
        <v>64</v>
      </c>
      <c r="F206" s="132" t="s">
        <v>61</v>
      </c>
      <c r="G206" s="132" t="s">
        <v>152</v>
      </c>
      <c r="H206" s="132" t="s">
        <v>62</v>
      </c>
      <c r="I206" s="31">
        <f>I207</f>
        <v>100</v>
      </c>
    </row>
    <row r="207" spans="1:9" ht="51.75" x14ac:dyDescent="0.25">
      <c r="A207" s="37" t="s">
        <v>233</v>
      </c>
      <c r="B207" s="131" t="s">
        <v>70</v>
      </c>
      <c r="C207" s="132" t="s">
        <v>60</v>
      </c>
      <c r="D207" s="132" t="s">
        <v>306</v>
      </c>
      <c r="E207" s="132" t="s">
        <v>64</v>
      </c>
      <c r="F207" s="132" t="s">
        <v>60</v>
      </c>
      <c r="G207" s="132" t="s">
        <v>152</v>
      </c>
      <c r="H207" s="132" t="s">
        <v>62</v>
      </c>
      <c r="I207" s="31">
        <f t="shared" si="23"/>
        <v>100</v>
      </c>
    </row>
    <row r="208" spans="1:9" x14ac:dyDescent="0.25">
      <c r="A208" s="37" t="s">
        <v>234</v>
      </c>
      <c r="B208" s="131" t="s">
        <v>70</v>
      </c>
      <c r="C208" s="132" t="s">
        <v>60</v>
      </c>
      <c r="D208" s="132" t="s">
        <v>306</v>
      </c>
      <c r="E208" s="132" t="s">
        <v>64</v>
      </c>
      <c r="F208" s="132" t="s">
        <v>60</v>
      </c>
      <c r="G208" s="132" t="s">
        <v>171</v>
      </c>
      <c r="H208" s="132" t="s">
        <v>62</v>
      </c>
      <c r="I208" s="31">
        <f t="shared" si="23"/>
        <v>100</v>
      </c>
    </row>
    <row r="209" spans="1:9" ht="26.25" x14ac:dyDescent="0.25">
      <c r="A209" s="37" t="s">
        <v>191</v>
      </c>
      <c r="B209" s="131" t="s">
        <v>70</v>
      </c>
      <c r="C209" s="132" t="s">
        <v>60</v>
      </c>
      <c r="D209" s="132" t="s">
        <v>306</v>
      </c>
      <c r="E209" s="132" t="s">
        <v>64</v>
      </c>
      <c r="F209" s="132" t="s">
        <v>60</v>
      </c>
      <c r="G209" s="132" t="s">
        <v>171</v>
      </c>
      <c r="H209" s="132" t="s">
        <v>73</v>
      </c>
      <c r="I209" s="31">
        <f>I210</f>
        <v>100</v>
      </c>
    </row>
    <row r="210" spans="1:9" ht="26.25" x14ac:dyDescent="0.25">
      <c r="A210" s="103" t="s">
        <v>131</v>
      </c>
      <c r="B210" s="131" t="s">
        <v>70</v>
      </c>
      <c r="C210" s="132" t="s">
        <v>60</v>
      </c>
      <c r="D210" s="132" t="s">
        <v>306</v>
      </c>
      <c r="E210" s="132" t="s">
        <v>64</v>
      </c>
      <c r="F210" s="132" t="s">
        <v>60</v>
      </c>
      <c r="G210" s="132" t="s">
        <v>171</v>
      </c>
      <c r="H210" s="132" t="s">
        <v>74</v>
      </c>
      <c r="I210" s="31">
        <v>100</v>
      </c>
    </row>
    <row r="211" spans="1:9" x14ac:dyDescent="0.25">
      <c r="A211" s="59" t="s">
        <v>53</v>
      </c>
      <c r="B211" s="60" t="s">
        <v>164</v>
      </c>
      <c r="C211" s="60" t="s">
        <v>61</v>
      </c>
      <c r="D211" s="60" t="s">
        <v>61</v>
      </c>
      <c r="E211" s="60" t="s">
        <v>64</v>
      </c>
      <c r="F211" s="60" t="s">
        <v>61</v>
      </c>
      <c r="G211" s="60" t="s">
        <v>152</v>
      </c>
      <c r="H211" s="60" t="s">
        <v>62</v>
      </c>
      <c r="I211" s="38">
        <f>I212</f>
        <v>300</v>
      </c>
    </row>
    <row r="212" spans="1:9" x14ac:dyDescent="0.25">
      <c r="A212" s="39" t="s">
        <v>54</v>
      </c>
      <c r="B212" s="34" t="s">
        <v>164</v>
      </c>
      <c r="C212" s="34" t="s">
        <v>60</v>
      </c>
      <c r="D212" s="34" t="s">
        <v>61</v>
      </c>
      <c r="E212" s="34" t="s">
        <v>64</v>
      </c>
      <c r="F212" s="34" t="s">
        <v>61</v>
      </c>
      <c r="G212" s="34" t="s">
        <v>152</v>
      </c>
      <c r="H212" s="34" t="s">
        <v>62</v>
      </c>
      <c r="I212" s="30">
        <f>I213</f>
        <v>300</v>
      </c>
    </row>
    <row r="213" spans="1:9" ht="39" x14ac:dyDescent="0.25">
      <c r="A213" s="64" t="s">
        <v>264</v>
      </c>
      <c r="B213" s="32" t="s">
        <v>164</v>
      </c>
      <c r="C213" s="32" t="s">
        <v>60</v>
      </c>
      <c r="D213" s="32" t="s">
        <v>265</v>
      </c>
      <c r="E213" s="32" t="s">
        <v>64</v>
      </c>
      <c r="F213" s="32" t="s">
        <v>61</v>
      </c>
      <c r="G213" s="32" t="s">
        <v>152</v>
      </c>
      <c r="H213" s="32" t="s">
        <v>62</v>
      </c>
      <c r="I213" s="31">
        <f>I214</f>
        <v>300</v>
      </c>
    </row>
    <row r="214" spans="1:9" ht="39" x14ac:dyDescent="0.25">
      <c r="A214" s="62" t="s">
        <v>221</v>
      </c>
      <c r="B214" s="32" t="s">
        <v>164</v>
      </c>
      <c r="C214" s="32" t="s">
        <v>60</v>
      </c>
      <c r="D214" s="32" t="s">
        <v>265</v>
      </c>
      <c r="E214" s="32" t="s">
        <v>64</v>
      </c>
      <c r="F214" s="32" t="s">
        <v>67</v>
      </c>
      <c r="G214" s="32" t="s">
        <v>152</v>
      </c>
      <c r="H214" s="32" t="s">
        <v>62</v>
      </c>
      <c r="I214" s="31">
        <f t="shared" ref="I214:I215" si="24">I215</f>
        <v>300</v>
      </c>
    </row>
    <row r="215" spans="1:9" x14ac:dyDescent="0.25">
      <c r="A215" s="37" t="s">
        <v>38</v>
      </c>
      <c r="B215" s="32" t="s">
        <v>164</v>
      </c>
      <c r="C215" s="32" t="s">
        <v>60</v>
      </c>
      <c r="D215" s="32" t="s">
        <v>265</v>
      </c>
      <c r="E215" s="32" t="s">
        <v>64</v>
      </c>
      <c r="F215" s="32" t="s">
        <v>67</v>
      </c>
      <c r="G215" s="32" t="s">
        <v>171</v>
      </c>
      <c r="H215" s="32" t="s">
        <v>62</v>
      </c>
      <c r="I215" s="31">
        <f t="shared" si="24"/>
        <v>300</v>
      </c>
    </row>
    <row r="216" spans="1:9" x14ac:dyDescent="0.25">
      <c r="A216" s="37" t="s">
        <v>55</v>
      </c>
      <c r="B216" s="32" t="s">
        <v>164</v>
      </c>
      <c r="C216" s="32" t="s">
        <v>60</v>
      </c>
      <c r="D216" s="32" t="s">
        <v>265</v>
      </c>
      <c r="E216" s="32" t="s">
        <v>64</v>
      </c>
      <c r="F216" s="32" t="s">
        <v>67</v>
      </c>
      <c r="G216" s="32" t="s">
        <v>171</v>
      </c>
      <c r="H216" s="32" t="s">
        <v>193</v>
      </c>
      <c r="I216" s="31">
        <f>I217</f>
        <v>300</v>
      </c>
    </row>
    <row r="217" spans="1:9" ht="26.25" x14ac:dyDescent="0.25">
      <c r="A217" s="37" t="s">
        <v>333</v>
      </c>
      <c r="B217" s="32" t="s">
        <v>164</v>
      </c>
      <c r="C217" s="32" t="s">
        <v>60</v>
      </c>
      <c r="D217" s="32" t="s">
        <v>265</v>
      </c>
      <c r="E217" s="32" t="s">
        <v>64</v>
      </c>
      <c r="F217" s="32" t="s">
        <v>67</v>
      </c>
      <c r="G217" s="32" t="s">
        <v>171</v>
      </c>
      <c r="H217" s="32" t="s">
        <v>332</v>
      </c>
      <c r="I217" s="31">
        <v>300</v>
      </c>
    </row>
    <row r="218" spans="1:9" x14ac:dyDescent="0.25">
      <c r="A218" s="46" t="s">
        <v>57</v>
      </c>
      <c r="B218" s="67"/>
      <c r="C218" s="67"/>
      <c r="D218" s="32"/>
      <c r="E218" s="32"/>
      <c r="F218" s="32"/>
      <c r="G218" s="32"/>
      <c r="H218" s="67"/>
      <c r="I218" s="30">
        <f>I8+I78+I84+I111+I152+I211+I204+I197</f>
        <v>68188.200000000012</v>
      </c>
    </row>
    <row r="219" spans="1:9" x14ac:dyDescent="0.25">
      <c r="I219" s="7"/>
    </row>
    <row r="220" spans="1:9" x14ac:dyDescent="0.25">
      <c r="I220" s="113"/>
    </row>
  </sheetData>
  <autoFilter ref="A7:J218" xr:uid="{00000000-0009-0000-0000-000002000000}"/>
  <mergeCells count="10">
    <mergeCell ref="A1:A2"/>
    <mergeCell ref="E1:I2"/>
    <mergeCell ref="A4:I4"/>
    <mergeCell ref="A3:I3"/>
    <mergeCell ref="A5:A6"/>
    <mergeCell ref="I5:I6"/>
    <mergeCell ref="B5:B6"/>
    <mergeCell ref="C5:C6"/>
    <mergeCell ref="D5:G5"/>
    <mergeCell ref="H5:H6"/>
  </mergeCells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8"/>
  <sheetViews>
    <sheetView zoomScaleNormal="100" workbookViewId="0">
      <selection activeCell="A213" sqref="A213"/>
    </sheetView>
  </sheetViews>
  <sheetFormatPr defaultRowHeight="15" x14ac:dyDescent="0.25"/>
  <cols>
    <col min="1" max="1" width="47.85546875" customWidth="1"/>
    <col min="2" max="2" width="5.5703125" customWidth="1"/>
    <col min="3" max="4" width="5.28515625" customWidth="1"/>
    <col min="5" max="5" width="6.28515625" customWidth="1"/>
    <col min="6" max="6" width="6.42578125" customWidth="1"/>
    <col min="7" max="7" width="6.7109375" customWidth="1"/>
    <col min="8" max="8" width="6.42578125" customWidth="1"/>
    <col min="9" max="9" width="11.85546875" customWidth="1"/>
    <col min="10" max="10" width="11.140625" customWidth="1"/>
  </cols>
  <sheetData>
    <row r="1" spans="1:10" ht="17.25" customHeight="1" x14ac:dyDescent="0.25">
      <c r="A1" s="198"/>
      <c r="B1" s="6" t="s">
        <v>58</v>
      </c>
      <c r="C1" s="7"/>
      <c r="D1" s="7"/>
      <c r="E1" s="199" t="s">
        <v>338</v>
      </c>
      <c r="F1" s="199"/>
      <c r="G1" s="199"/>
      <c r="H1" s="199"/>
      <c r="I1" s="195"/>
      <c r="J1" s="195"/>
    </row>
    <row r="2" spans="1:10" ht="33" customHeight="1" x14ac:dyDescent="0.25">
      <c r="A2" s="198"/>
      <c r="B2" s="8"/>
      <c r="C2" s="7"/>
      <c r="D2" s="7"/>
      <c r="E2" s="199"/>
      <c r="F2" s="199"/>
      <c r="G2" s="199"/>
      <c r="H2" s="199"/>
      <c r="I2" s="195"/>
      <c r="J2" s="195"/>
    </row>
    <row r="3" spans="1:10" ht="71.25" customHeight="1" x14ac:dyDescent="0.25">
      <c r="A3" s="193" t="s">
        <v>355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75" x14ac:dyDescent="0.25">
      <c r="A4" s="20"/>
      <c r="B4" s="7"/>
      <c r="C4" s="7"/>
      <c r="D4" s="7"/>
      <c r="E4" s="7"/>
      <c r="F4" s="7"/>
      <c r="G4" s="7"/>
    </row>
    <row r="5" spans="1:10" x14ac:dyDescent="0.25">
      <c r="A5" s="200" t="s">
        <v>0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0" ht="15" customHeight="1" x14ac:dyDescent="0.25">
      <c r="A6" s="201" t="s">
        <v>23</v>
      </c>
      <c r="B6" s="204" t="s">
        <v>24</v>
      </c>
      <c r="C6" s="204" t="s">
        <v>25</v>
      </c>
      <c r="D6" s="205" t="s">
        <v>26</v>
      </c>
      <c r="E6" s="205"/>
      <c r="F6" s="205"/>
      <c r="G6" s="205"/>
      <c r="H6" s="206" t="s">
        <v>27</v>
      </c>
      <c r="I6" s="202" t="s">
        <v>311</v>
      </c>
      <c r="J6" s="202" t="s">
        <v>353</v>
      </c>
    </row>
    <row r="7" spans="1:10" x14ac:dyDescent="0.25">
      <c r="A7" s="201"/>
      <c r="B7" s="204"/>
      <c r="C7" s="204"/>
      <c r="D7" s="122" t="s">
        <v>28</v>
      </c>
      <c r="E7" s="122" t="s">
        <v>29</v>
      </c>
      <c r="F7" s="122" t="s">
        <v>189</v>
      </c>
      <c r="G7" s="122" t="s">
        <v>30</v>
      </c>
      <c r="H7" s="207"/>
      <c r="I7" s="203"/>
      <c r="J7" s="203"/>
    </row>
    <row r="8" spans="1:10" x14ac:dyDescent="0.25">
      <c r="A8" s="58">
        <v>1</v>
      </c>
      <c r="B8" s="58">
        <v>2</v>
      </c>
      <c r="C8" s="58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 t="s">
        <v>194</v>
      </c>
      <c r="J8" s="33" t="s">
        <v>164</v>
      </c>
    </row>
    <row r="9" spans="1:10" x14ac:dyDescent="0.25">
      <c r="A9" s="59" t="s">
        <v>31</v>
      </c>
      <c r="B9" s="60" t="s">
        <v>60</v>
      </c>
      <c r="C9" s="60" t="s">
        <v>61</v>
      </c>
      <c r="D9" s="60" t="s">
        <v>61</v>
      </c>
      <c r="E9" s="60" t="s">
        <v>64</v>
      </c>
      <c r="F9" s="60" t="s">
        <v>61</v>
      </c>
      <c r="G9" s="60" t="s">
        <v>152</v>
      </c>
      <c r="H9" s="60" t="s">
        <v>62</v>
      </c>
      <c r="I9" s="38">
        <f>I10+I16+I22+I32+I38</f>
        <v>39933.800000000003</v>
      </c>
      <c r="J9" s="38">
        <f>J10+J16+J22+J32+J38</f>
        <v>42842.8</v>
      </c>
    </row>
    <row r="10" spans="1:10" ht="39" x14ac:dyDescent="0.25">
      <c r="A10" s="61" t="s">
        <v>32</v>
      </c>
      <c r="B10" s="34" t="s">
        <v>60</v>
      </c>
      <c r="C10" s="34" t="s">
        <v>63</v>
      </c>
      <c r="D10" s="34" t="s">
        <v>61</v>
      </c>
      <c r="E10" s="34" t="s">
        <v>64</v>
      </c>
      <c r="F10" s="34" t="s">
        <v>61</v>
      </c>
      <c r="G10" s="34" t="s">
        <v>152</v>
      </c>
      <c r="H10" s="34" t="s">
        <v>62</v>
      </c>
      <c r="I10" s="30">
        <f>I11</f>
        <v>1960</v>
      </c>
      <c r="J10" s="30">
        <f>J11</f>
        <v>1960</v>
      </c>
    </row>
    <row r="11" spans="1:10" ht="39" x14ac:dyDescent="0.25">
      <c r="A11" s="62" t="s">
        <v>264</v>
      </c>
      <c r="B11" s="32" t="s">
        <v>60</v>
      </c>
      <c r="C11" s="32" t="s">
        <v>63</v>
      </c>
      <c r="D11" s="32" t="s">
        <v>265</v>
      </c>
      <c r="E11" s="32" t="s">
        <v>64</v>
      </c>
      <c r="F11" s="32" t="s">
        <v>61</v>
      </c>
      <c r="G11" s="32" t="s">
        <v>152</v>
      </c>
      <c r="H11" s="32" t="s">
        <v>62</v>
      </c>
      <c r="I11" s="31">
        <f>I12</f>
        <v>1960</v>
      </c>
      <c r="J11" s="31">
        <f>J12</f>
        <v>1960</v>
      </c>
    </row>
    <row r="12" spans="1:10" ht="39" x14ac:dyDescent="0.25">
      <c r="A12" s="62" t="s">
        <v>217</v>
      </c>
      <c r="B12" s="32" t="s">
        <v>60</v>
      </c>
      <c r="C12" s="32" t="s">
        <v>63</v>
      </c>
      <c r="D12" s="32" t="s">
        <v>265</v>
      </c>
      <c r="E12" s="32" t="s">
        <v>64</v>
      </c>
      <c r="F12" s="32" t="s">
        <v>65</v>
      </c>
      <c r="G12" s="32" t="s">
        <v>152</v>
      </c>
      <c r="H12" s="32" t="s">
        <v>62</v>
      </c>
      <c r="I12" s="31">
        <f t="shared" ref="I12:J12" si="0">I13</f>
        <v>1960</v>
      </c>
      <c r="J12" s="31">
        <f t="shared" si="0"/>
        <v>1960</v>
      </c>
    </row>
    <row r="13" spans="1:10" x14ac:dyDescent="0.25">
      <c r="A13" s="63" t="s">
        <v>153</v>
      </c>
      <c r="B13" s="32" t="s">
        <v>60</v>
      </c>
      <c r="C13" s="32" t="s">
        <v>63</v>
      </c>
      <c r="D13" s="32" t="s">
        <v>265</v>
      </c>
      <c r="E13" s="32" t="s">
        <v>64</v>
      </c>
      <c r="F13" s="32" t="s">
        <v>65</v>
      </c>
      <c r="G13" s="32" t="s">
        <v>154</v>
      </c>
      <c r="H13" s="32" t="s">
        <v>62</v>
      </c>
      <c r="I13" s="31">
        <f>I14</f>
        <v>1960</v>
      </c>
      <c r="J13" s="31">
        <f>J14</f>
        <v>1960</v>
      </c>
    </row>
    <row r="14" spans="1:10" ht="63.75" x14ac:dyDescent="0.25">
      <c r="A14" s="63" t="s">
        <v>190</v>
      </c>
      <c r="B14" s="32" t="s">
        <v>60</v>
      </c>
      <c r="C14" s="32" t="s">
        <v>63</v>
      </c>
      <c r="D14" s="32" t="s">
        <v>265</v>
      </c>
      <c r="E14" s="32" t="s">
        <v>64</v>
      </c>
      <c r="F14" s="32" t="s">
        <v>65</v>
      </c>
      <c r="G14" s="32" t="s">
        <v>154</v>
      </c>
      <c r="H14" s="32" t="s">
        <v>139</v>
      </c>
      <c r="I14" s="31">
        <f>I15</f>
        <v>1960</v>
      </c>
      <c r="J14" s="31">
        <f>J15</f>
        <v>1960</v>
      </c>
    </row>
    <row r="15" spans="1:10" ht="25.5" x14ac:dyDescent="0.25">
      <c r="A15" s="63" t="s">
        <v>155</v>
      </c>
      <c r="B15" s="32" t="s">
        <v>60</v>
      </c>
      <c r="C15" s="32" t="s">
        <v>63</v>
      </c>
      <c r="D15" s="32" t="s">
        <v>265</v>
      </c>
      <c r="E15" s="32" t="s">
        <v>64</v>
      </c>
      <c r="F15" s="32" t="s">
        <v>65</v>
      </c>
      <c r="G15" s="32" t="s">
        <v>154</v>
      </c>
      <c r="H15" s="32" t="s">
        <v>156</v>
      </c>
      <c r="I15" s="31">
        <v>1960</v>
      </c>
      <c r="J15" s="31">
        <v>1960</v>
      </c>
    </row>
    <row r="16" spans="1:10" ht="38.25" customHeight="1" x14ac:dyDescent="0.25">
      <c r="A16" s="65" t="s">
        <v>266</v>
      </c>
      <c r="B16" s="34" t="s">
        <v>60</v>
      </c>
      <c r="C16" s="34" t="s">
        <v>67</v>
      </c>
      <c r="D16" s="34" t="s">
        <v>61</v>
      </c>
      <c r="E16" s="34" t="s">
        <v>64</v>
      </c>
      <c r="F16" s="34" t="s">
        <v>61</v>
      </c>
      <c r="G16" s="34" t="s">
        <v>152</v>
      </c>
      <c r="H16" s="34" t="s">
        <v>62</v>
      </c>
      <c r="I16" s="30">
        <f t="shared" ref="I16:J19" si="1">I17</f>
        <v>116.2</v>
      </c>
      <c r="J16" s="30">
        <f t="shared" si="1"/>
        <v>116.2</v>
      </c>
    </row>
    <row r="17" spans="1:10" x14ac:dyDescent="0.25">
      <c r="A17" s="64" t="s">
        <v>42</v>
      </c>
      <c r="B17" s="32" t="s">
        <v>60</v>
      </c>
      <c r="C17" s="32" t="s">
        <v>67</v>
      </c>
      <c r="D17" s="32" t="s">
        <v>77</v>
      </c>
      <c r="E17" s="32" t="s">
        <v>64</v>
      </c>
      <c r="F17" s="32" t="s">
        <v>61</v>
      </c>
      <c r="G17" s="32" t="s">
        <v>152</v>
      </c>
      <c r="H17" s="32" t="s">
        <v>62</v>
      </c>
      <c r="I17" s="31">
        <f t="shared" si="1"/>
        <v>116.2</v>
      </c>
      <c r="J17" s="31">
        <f t="shared" si="1"/>
        <v>116.2</v>
      </c>
    </row>
    <row r="18" spans="1:10" ht="39" x14ac:dyDescent="0.25">
      <c r="A18" s="64" t="s">
        <v>267</v>
      </c>
      <c r="B18" s="32" t="s">
        <v>60</v>
      </c>
      <c r="C18" s="32" t="s">
        <v>67</v>
      </c>
      <c r="D18" s="32" t="s">
        <v>77</v>
      </c>
      <c r="E18" s="32" t="s">
        <v>64</v>
      </c>
      <c r="F18" s="101" t="s">
        <v>63</v>
      </c>
      <c r="G18" s="101" t="s">
        <v>152</v>
      </c>
      <c r="H18" s="32" t="s">
        <v>62</v>
      </c>
      <c r="I18" s="31">
        <f t="shared" si="1"/>
        <v>116.2</v>
      </c>
      <c r="J18" s="31">
        <f t="shared" si="1"/>
        <v>116.2</v>
      </c>
    </row>
    <row r="19" spans="1:10" ht="26.25" x14ac:dyDescent="0.25">
      <c r="A19" s="64" t="s">
        <v>268</v>
      </c>
      <c r="B19" s="32" t="s">
        <v>60</v>
      </c>
      <c r="C19" s="32" t="s">
        <v>67</v>
      </c>
      <c r="D19" s="32" t="s">
        <v>77</v>
      </c>
      <c r="E19" s="32" t="s">
        <v>64</v>
      </c>
      <c r="F19" s="101" t="s">
        <v>63</v>
      </c>
      <c r="G19" s="101" t="s">
        <v>269</v>
      </c>
      <c r="H19" s="32" t="s">
        <v>62</v>
      </c>
      <c r="I19" s="31">
        <f t="shared" si="1"/>
        <v>116.2</v>
      </c>
      <c r="J19" s="31">
        <f t="shared" si="1"/>
        <v>116.2</v>
      </c>
    </row>
    <row r="20" spans="1:10" ht="25.5" x14ac:dyDescent="0.25">
      <c r="A20" s="63" t="s">
        <v>191</v>
      </c>
      <c r="B20" s="32" t="s">
        <v>60</v>
      </c>
      <c r="C20" s="32" t="s">
        <v>67</v>
      </c>
      <c r="D20" s="32" t="s">
        <v>77</v>
      </c>
      <c r="E20" s="32" t="s">
        <v>64</v>
      </c>
      <c r="F20" s="32" t="s">
        <v>63</v>
      </c>
      <c r="G20" s="32" t="s">
        <v>269</v>
      </c>
      <c r="H20" s="32" t="s">
        <v>73</v>
      </c>
      <c r="I20" s="31">
        <f>I21</f>
        <v>116.2</v>
      </c>
      <c r="J20" s="31">
        <f>J21</f>
        <v>116.2</v>
      </c>
    </row>
    <row r="21" spans="1:10" ht="26.25" x14ac:dyDescent="0.25">
      <c r="A21" s="103" t="s">
        <v>131</v>
      </c>
      <c r="B21" s="32" t="s">
        <v>60</v>
      </c>
      <c r="C21" s="32" t="s">
        <v>67</v>
      </c>
      <c r="D21" s="32" t="s">
        <v>77</v>
      </c>
      <c r="E21" s="32" t="s">
        <v>64</v>
      </c>
      <c r="F21" s="32" t="s">
        <v>63</v>
      </c>
      <c r="G21" s="32" t="s">
        <v>269</v>
      </c>
      <c r="H21" s="32" t="s">
        <v>74</v>
      </c>
      <c r="I21" s="31">
        <v>116.2</v>
      </c>
      <c r="J21" s="31">
        <v>116.2</v>
      </c>
    </row>
    <row r="22" spans="1:10" ht="51.75" x14ac:dyDescent="0.25">
      <c r="A22" s="65" t="s">
        <v>33</v>
      </c>
      <c r="B22" s="34" t="s">
        <v>60</v>
      </c>
      <c r="C22" s="34" t="s">
        <v>65</v>
      </c>
      <c r="D22" s="34" t="s">
        <v>61</v>
      </c>
      <c r="E22" s="34" t="s">
        <v>64</v>
      </c>
      <c r="F22" s="34" t="s">
        <v>61</v>
      </c>
      <c r="G22" s="34" t="s">
        <v>152</v>
      </c>
      <c r="H22" s="34" t="s">
        <v>62</v>
      </c>
      <c r="I22" s="30">
        <f t="shared" ref="I22:J24" si="2">I23</f>
        <v>20076.400000000001</v>
      </c>
      <c r="J22" s="30">
        <f t="shared" si="2"/>
        <v>20756.7</v>
      </c>
    </row>
    <row r="23" spans="1:10" ht="39" x14ac:dyDescent="0.25">
      <c r="A23" s="62" t="s">
        <v>264</v>
      </c>
      <c r="B23" s="32" t="s">
        <v>60</v>
      </c>
      <c r="C23" s="32" t="s">
        <v>65</v>
      </c>
      <c r="D23" s="32" t="s">
        <v>265</v>
      </c>
      <c r="E23" s="32" t="s">
        <v>64</v>
      </c>
      <c r="F23" s="32" t="s">
        <v>61</v>
      </c>
      <c r="G23" s="32" t="s">
        <v>152</v>
      </c>
      <c r="H23" s="32" t="s">
        <v>62</v>
      </c>
      <c r="I23" s="31">
        <f t="shared" si="2"/>
        <v>20076.400000000001</v>
      </c>
      <c r="J23" s="31">
        <f t="shared" si="2"/>
        <v>20756.7</v>
      </c>
    </row>
    <row r="24" spans="1:10" ht="39" x14ac:dyDescent="0.25">
      <c r="A24" s="62" t="s">
        <v>218</v>
      </c>
      <c r="B24" s="32" t="s">
        <v>60</v>
      </c>
      <c r="C24" s="32" t="s">
        <v>65</v>
      </c>
      <c r="D24" s="32" t="s">
        <v>265</v>
      </c>
      <c r="E24" s="32" t="s">
        <v>64</v>
      </c>
      <c r="F24" s="32" t="s">
        <v>60</v>
      </c>
      <c r="G24" s="32" t="s">
        <v>152</v>
      </c>
      <c r="H24" s="32" t="s">
        <v>62</v>
      </c>
      <c r="I24" s="31">
        <f t="shared" si="2"/>
        <v>20076.400000000001</v>
      </c>
      <c r="J24" s="31">
        <f t="shared" si="2"/>
        <v>20756.7</v>
      </c>
    </row>
    <row r="25" spans="1:10" ht="26.25" x14ac:dyDescent="0.25">
      <c r="A25" s="140" t="s">
        <v>157</v>
      </c>
      <c r="B25" s="32" t="s">
        <v>60</v>
      </c>
      <c r="C25" s="32" t="s">
        <v>65</v>
      </c>
      <c r="D25" s="32" t="s">
        <v>265</v>
      </c>
      <c r="E25" s="32" t="s">
        <v>64</v>
      </c>
      <c r="F25" s="32" t="s">
        <v>60</v>
      </c>
      <c r="G25" s="32" t="s">
        <v>158</v>
      </c>
      <c r="H25" s="32" t="s">
        <v>62</v>
      </c>
      <c r="I25" s="31">
        <f>I26+I28+I30</f>
        <v>20076.400000000001</v>
      </c>
      <c r="J25" s="31">
        <f>J26+J28+J30</f>
        <v>20756.7</v>
      </c>
    </row>
    <row r="26" spans="1:10" ht="63.75" x14ac:dyDescent="0.25">
      <c r="A26" s="63" t="s">
        <v>190</v>
      </c>
      <c r="B26" s="32" t="s">
        <v>60</v>
      </c>
      <c r="C26" s="32" t="s">
        <v>65</v>
      </c>
      <c r="D26" s="32" t="s">
        <v>265</v>
      </c>
      <c r="E26" s="32" t="s">
        <v>64</v>
      </c>
      <c r="F26" s="32" t="s">
        <v>60</v>
      </c>
      <c r="G26" s="32" t="s">
        <v>158</v>
      </c>
      <c r="H26" s="32" t="s">
        <v>139</v>
      </c>
      <c r="I26" s="31">
        <f>I27</f>
        <v>19858.2</v>
      </c>
      <c r="J26" s="31">
        <f>J27</f>
        <v>20538.5</v>
      </c>
    </row>
    <row r="27" spans="1:10" ht="25.5" x14ac:dyDescent="0.25">
      <c r="A27" s="63" t="s">
        <v>155</v>
      </c>
      <c r="B27" s="32" t="s">
        <v>60</v>
      </c>
      <c r="C27" s="32" t="s">
        <v>65</v>
      </c>
      <c r="D27" s="32" t="s">
        <v>265</v>
      </c>
      <c r="E27" s="32" t="s">
        <v>64</v>
      </c>
      <c r="F27" s="32" t="s">
        <v>60</v>
      </c>
      <c r="G27" s="32" t="s">
        <v>158</v>
      </c>
      <c r="H27" s="32" t="s">
        <v>156</v>
      </c>
      <c r="I27" s="31">
        <v>19858.2</v>
      </c>
      <c r="J27" s="31">
        <v>20538.5</v>
      </c>
    </row>
    <row r="28" spans="1:10" ht="25.5" x14ac:dyDescent="0.25">
      <c r="A28" s="63" t="s">
        <v>191</v>
      </c>
      <c r="B28" s="32" t="s">
        <v>60</v>
      </c>
      <c r="C28" s="32" t="s">
        <v>65</v>
      </c>
      <c r="D28" s="32" t="s">
        <v>265</v>
      </c>
      <c r="E28" s="32" t="s">
        <v>64</v>
      </c>
      <c r="F28" s="32" t="s">
        <v>60</v>
      </c>
      <c r="G28" s="32" t="s">
        <v>158</v>
      </c>
      <c r="H28" s="32" t="s">
        <v>73</v>
      </c>
      <c r="I28" s="31">
        <f>I29</f>
        <v>185.2</v>
      </c>
      <c r="J28" s="31">
        <f>J29</f>
        <v>185.2</v>
      </c>
    </row>
    <row r="29" spans="1:10" ht="26.25" x14ac:dyDescent="0.25">
      <c r="A29" s="37" t="s">
        <v>131</v>
      </c>
      <c r="B29" s="32" t="s">
        <v>60</v>
      </c>
      <c r="C29" s="32" t="s">
        <v>65</v>
      </c>
      <c r="D29" s="32" t="s">
        <v>265</v>
      </c>
      <c r="E29" s="32" t="s">
        <v>64</v>
      </c>
      <c r="F29" s="32" t="s">
        <v>60</v>
      </c>
      <c r="G29" s="32" t="s">
        <v>158</v>
      </c>
      <c r="H29" s="32" t="s">
        <v>74</v>
      </c>
      <c r="I29" s="31">
        <v>185.2</v>
      </c>
      <c r="J29" s="31">
        <v>185.2</v>
      </c>
    </row>
    <row r="30" spans="1:10" x14ac:dyDescent="0.25">
      <c r="A30" s="37" t="s">
        <v>34</v>
      </c>
      <c r="B30" s="32" t="s">
        <v>60</v>
      </c>
      <c r="C30" s="32" t="s">
        <v>65</v>
      </c>
      <c r="D30" s="32" t="s">
        <v>265</v>
      </c>
      <c r="E30" s="32" t="s">
        <v>64</v>
      </c>
      <c r="F30" s="32" t="s">
        <v>60</v>
      </c>
      <c r="G30" s="32" t="s">
        <v>158</v>
      </c>
      <c r="H30" s="32" t="s">
        <v>78</v>
      </c>
      <c r="I30" s="31">
        <f>I31</f>
        <v>33</v>
      </c>
      <c r="J30" s="31">
        <f>J31</f>
        <v>33</v>
      </c>
    </row>
    <row r="31" spans="1:10" x14ac:dyDescent="0.25">
      <c r="A31" s="103" t="s">
        <v>83</v>
      </c>
      <c r="B31" s="32" t="s">
        <v>60</v>
      </c>
      <c r="C31" s="32" t="s">
        <v>65</v>
      </c>
      <c r="D31" s="32" t="s">
        <v>265</v>
      </c>
      <c r="E31" s="32" t="s">
        <v>64</v>
      </c>
      <c r="F31" s="32" t="s">
        <v>60</v>
      </c>
      <c r="G31" s="32" t="s">
        <v>158</v>
      </c>
      <c r="H31" s="32" t="s">
        <v>159</v>
      </c>
      <c r="I31" s="31">
        <v>33</v>
      </c>
      <c r="J31" s="31">
        <v>33</v>
      </c>
    </row>
    <row r="32" spans="1:10" x14ac:dyDescent="0.25">
      <c r="A32" s="50" t="s">
        <v>35</v>
      </c>
      <c r="B32" s="35" t="s">
        <v>60</v>
      </c>
      <c r="C32" s="35" t="s">
        <v>160</v>
      </c>
      <c r="D32" s="35" t="s">
        <v>61</v>
      </c>
      <c r="E32" s="35" t="s">
        <v>64</v>
      </c>
      <c r="F32" s="35" t="s">
        <v>61</v>
      </c>
      <c r="G32" s="35" t="s">
        <v>152</v>
      </c>
      <c r="H32" s="35" t="s">
        <v>62</v>
      </c>
      <c r="I32" s="36">
        <f>I33</f>
        <v>100</v>
      </c>
      <c r="J32" s="36">
        <f>J33</f>
        <v>100</v>
      </c>
    </row>
    <row r="33" spans="1:10" ht="51.75" x14ac:dyDescent="0.25">
      <c r="A33" s="140" t="s">
        <v>271</v>
      </c>
      <c r="B33" s="32" t="s">
        <v>60</v>
      </c>
      <c r="C33" s="32" t="s">
        <v>160</v>
      </c>
      <c r="D33" s="32" t="s">
        <v>270</v>
      </c>
      <c r="E33" s="32" t="s">
        <v>64</v>
      </c>
      <c r="F33" s="32" t="s">
        <v>61</v>
      </c>
      <c r="G33" s="32" t="s">
        <v>152</v>
      </c>
      <c r="H33" s="32" t="s">
        <v>62</v>
      </c>
      <c r="I33" s="31">
        <f>I34</f>
        <v>100</v>
      </c>
      <c r="J33" s="31">
        <f>J34</f>
        <v>100</v>
      </c>
    </row>
    <row r="34" spans="1:10" ht="26.25" x14ac:dyDescent="0.25">
      <c r="A34" s="37" t="s">
        <v>161</v>
      </c>
      <c r="B34" s="32" t="s">
        <v>60</v>
      </c>
      <c r="C34" s="32" t="s">
        <v>160</v>
      </c>
      <c r="D34" s="32" t="s">
        <v>270</v>
      </c>
      <c r="E34" s="32" t="s">
        <v>64</v>
      </c>
      <c r="F34" s="32" t="s">
        <v>67</v>
      </c>
      <c r="G34" s="32" t="s">
        <v>152</v>
      </c>
      <c r="H34" s="32" t="s">
        <v>62</v>
      </c>
      <c r="I34" s="31">
        <f t="shared" ref="I34:J35" si="3">I35</f>
        <v>100</v>
      </c>
      <c r="J34" s="31">
        <f t="shared" si="3"/>
        <v>100</v>
      </c>
    </row>
    <row r="35" spans="1:10" x14ac:dyDescent="0.25">
      <c r="A35" s="103" t="s">
        <v>247</v>
      </c>
      <c r="B35" s="32" t="s">
        <v>60</v>
      </c>
      <c r="C35" s="32" t="s">
        <v>160</v>
      </c>
      <c r="D35" s="32" t="s">
        <v>270</v>
      </c>
      <c r="E35" s="32" t="s">
        <v>64</v>
      </c>
      <c r="F35" s="32" t="s">
        <v>67</v>
      </c>
      <c r="G35" s="32" t="s">
        <v>162</v>
      </c>
      <c r="H35" s="32" t="s">
        <v>62</v>
      </c>
      <c r="I35" s="31">
        <f t="shared" si="3"/>
        <v>100</v>
      </c>
      <c r="J35" s="31">
        <f t="shared" si="3"/>
        <v>100</v>
      </c>
    </row>
    <row r="36" spans="1:10" x14ac:dyDescent="0.25">
      <c r="A36" s="37" t="s">
        <v>34</v>
      </c>
      <c r="B36" s="32" t="s">
        <v>60</v>
      </c>
      <c r="C36" s="32" t="s">
        <v>160</v>
      </c>
      <c r="D36" s="32" t="s">
        <v>270</v>
      </c>
      <c r="E36" s="32" t="s">
        <v>64</v>
      </c>
      <c r="F36" s="32" t="s">
        <v>67</v>
      </c>
      <c r="G36" s="32" t="s">
        <v>162</v>
      </c>
      <c r="H36" s="32" t="s">
        <v>78</v>
      </c>
      <c r="I36" s="31">
        <f>I37</f>
        <v>100</v>
      </c>
      <c r="J36" s="31">
        <f>J37</f>
        <v>100</v>
      </c>
    </row>
    <row r="37" spans="1:10" x14ac:dyDescent="0.25">
      <c r="A37" s="37" t="s">
        <v>36</v>
      </c>
      <c r="B37" s="32" t="s">
        <v>60</v>
      </c>
      <c r="C37" s="32" t="s">
        <v>160</v>
      </c>
      <c r="D37" s="32" t="s">
        <v>270</v>
      </c>
      <c r="E37" s="32" t="s">
        <v>64</v>
      </c>
      <c r="F37" s="32" t="s">
        <v>67</v>
      </c>
      <c r="G37" s="32" t="s">
        <v>162</v>
      </c>
      <c r="H37" s="32" t="s">
        <v>79</v>
      </c>
      <c r="I37" s="31">
        <v>100</v>
      </c>
      <c r="J37" s="31">
        <v>100</v>
      </c>
    </row>
    <row r="38" spans="1:10" x14ac:dyDescent="0.25">
      <c r="A38" s="52" t="s">
        <v>37</v>
      </c>
      <c r="B38" s="34" t="s">
        <v>60</v>
      </c>
      <c r="C38" s="34" t="s">
        <v>71</v>
      </c>
      <c r="D38" s="34" t="s">
        <v>61</v>
      </c>
      <c r="E38" s="34" t="s">
        <v>64</v>
      </c>
      <c r="F38" s="34" t="s">
        <v>61</v>
      </c>
      <c r="G38" s="34" t="s">
        <v>152</v>
      </c>
      <c r="H38" s="34" t="s">
        <v>62</v>
      </c>
      <c r="I38" s="30">
        <f>I48+I39+I64+I58</f>
        <v>17681.2</v>
      </c>
      <c r="J38" s="30">
        <f>J48+J39+J64+J58</f>
        <v>19909.899999999998</v>
      </c>
    </row>
    <row r="39" spans="1:10" ht="39" x14ac:dyDescent="0.25">
      <c r="A39" s="140" t="s">
        <v>264</v>
      </c>
      <c r="B39" s="32" t="s">
        <v>60</v>
      </c>
      <c r="C39" s="32" t="s">
        <v>71</v>
      </c>
      <c r="D39" s="32" t="s">
        <v>265</v>
      </c>
      <c r="E39" s="32" t="s">
        <v>64</v>
      </c>
      <c r="F39" s="32" t="s">
        <v>61</v>
      </c>
      <c r="G39" s="32" t="s">
        <v>152</v>
      </c>
      <c r="H39" s="32" t="s">
        <v>62</v>
      </c>
      <c r="I39" s="31">
        <f>I40</f>
        <v>15924.3</v>
      </c>
      <c r="J39" s="31">
        <f>J40</f>
        <v>16445</v>
      </c>
    </row>
    <row r="40" spans="1:10" ht="51.75" x14ac:dyDescent="0.25">
      <c r="A40" s="103" t="s">
        <v>220</v>
      </c>
      <c r="B40" s="32" t="s">
        <v>60</v>
      </c>
      <c r="C40" s="32" t="s">
        <v>71</v>
      </c>
      <c r="D40" s="32" t="s">
        <v>265</v>
      </c>
      <c r="E40" s="32" t="s">
        <v>64</v>
      </c>
      <c r="F40" s="32" t="s">
        <v>63</v>
      </c>
      <c r="G40" s="32" t="s">
        <v>152</v>
      </c>
      <c r="H40" s="32" t="s">
        <v>62</v>
      </c>
      <c r="I40" s="31">
        <f>I41</f>
        <v>15924.3</v>
      </c>
      <c r="J40" s="31">
        <f>J41</f>
        <v>16445</v>
      </c>
    </row>
    <row r="41" spans="1:10" ht="26.25" x14ac:dyDescent="0.25">
      <c r="A41" s="103" t="s">
        <v>172</v>
      </c>
      <c r="B41" s="32" t="s">
        <v>60</v>
      </c>
      <c r="C41" s="32" t="s">
        <v>71</v>
      </c>
      <c r="D41" s="32" t="s">
        <v>265</v>
      </c>
      <c r="E41" s="32" t="s">
        <v>64</v>
      </c>
      <c r="F41" s="32" t="s">
        <v>63</v>
      </c>
      <c r="G41" s="32" t="s">
        <v>173</v>
      </c>
      <c r="H41" s="32" t="s">
        <v>62</v>
      </c>
      <c r="I41" s="31">
        <f>I42+I44+I46</f>
        <v>15924.3</v>
      </c>
      <c r="J41" s="31">
        <f>J42+J44+J46</f>
        <v>16445</v>
      </c>
    </row>
    <row r="42" spans="1:10" ht="63.75" x14ac:dyDescent="0.25">
      <c r="A42" s="63" t="s">
        <v>190</v>
      </c>
      <c r="B42" s="32" t="s">
        <v>60</v>
      </c>
      <c r="C42" s="32" t="s">
        <v>71</v>
      </c>
      <c r="D42" s="32" t="s">
        <v>265</v>
      </c>
      <c r="E42" s="32" t="s">
        <v>64</v>
      </c>
      <c r="F42" s="32" t="s">
        <v>63</v>
      </c>
      <c r="G42" s="32" t="s">
        <v>173</v>
      </c>
      <c r="H42" s="32" t="s">
        <v>139</v>
      </c>
      <c r="I42" s="31">
        <f>I43</f>
        <v>11905.3</v>
      </c>
      <c r="J42" s="31">
        <f>J43</f>
        <v>12356.6</v>
      </c>
    </row>
    <row r="43" spans="1:10" x14ac:dyDescent="0.25">
      <c r="A43" s="103" t="s">
        <v>39</v>
      </c>
      <c r="B43" s="32" t="s">
        <v>60</v>
      </c>
      <c r="C43" s="32" t="s">
        <v>71</v>
      </c>
      <c r="D43" s="32" t="s">
        <v>265</v>
      </c>
      <c r="E43" s="32" t="s">
        <v>64</v>
      </c>
      <c r="F43" s="32" t="s">
        <v>63</v>
      </c>
      <c r="G43" s="32" t="s">
        <v>173</v>
      </c>
      <c r="H43" s="32" t="s">
        <v>140</v>
      </c>
      <c r="I43" s="31">
        <v>11905.3</v>
      </c>
      <c r="J43" s="31">
        <v>12356.6</v>
      </c>
    </row>
    <row r="44" spans="1:10" ht="25.5" x14ac:dyDescent="0.25">
      <c r="A44" s="63" t="s">
        <v>191</v>
      </c>
      <c r="B44" s="32" t="s">
        <v>60</v>
      </c>
      <c r="C44" s="32" t="s">
        <v>71</v>
      </c>
      <c r="D44" s="32" t="s">
        <v>265</v>
      </c>
      <c r="E44" s="32" t="s">
        <v>64</v>
      </c>
      <c r="F44" s="32" t="s">
        <v>63</v>
      </c>
      <c r="G44" s="32" t="s">
        <v>173</v>
      </c>
      <c r="H44" s="32" t="s">
        <v>73</v>
      </c>
      <c r="I44" s="31">
        <f>I45</f>
        <v>3904.7</v>
      </c>
      <c r="J44" s="31">
        <f>J45</f>
        <v>3974.1</v>
      </c>
    </row>
    <row r="45" spans="1:10" ht="26.25" x14ac:dyDescent="0.25">
      <c r="A45" s="37" t="s">
        <v>131</v>
      </c>
      <c r="B45" s="32" t="s">
        <v>60</v>
      </c>
      <c r="C45" s="32" t="s">
        <v>71</v>
      </c>
      <c r="D45" s="32" t="s">
        <v>265</v>
      </c>
      <c r="E45" s="32" t="s">
        <v>64</v>
      </c>
      <c r="F45" s="32" t="s">
        <v>63</v>
      </c>
      <c r="G45" s="32" t="s">
        <v>173</v>
      </c>
      <c r="H45" s="32" t="s">
        <v>74</v>
      </c>
      <c r="I45" s="31">
        <v>3904.7</v>
      </c>
      <c r="J45" s="31">
        <v>3974.1</v>
      </c>
    </row>
    <row r="46" spans="1:10" x14ac:dyDescent="0.25">
      <c r="A46" s="37" t="s">
        <v>34</v>
      </c>
      <c r="B46" s="32" t="s">
        <v>60</v>
      </c>
      <c r="C46" s="32" t="s">
        <v>71</v>
      </c>
      <c r="D46" s="32" t="s">
        <v>265</v>
      </c>
      <c r="E46" s="32" t="s">
        <v>64</v>
      </c>
      <c r="F46" s="32" t="s">
        <v>63</v>
      </c>
      <c r="G46" s="32" t="s">
        <v>173</v>
      </c>
      <c r="H46" s="32" t="s">
        <v>78</v>
      </c>
      <c r="I46" s="31">
        <f>I47</f>
        <v>114.3</v>
      </c>
      <c r="J46" s="31">
        <f>J47</f>
        <v>114.3</v>
      </c>
    </row>
    <row r="47" spans="1:10" x14ac:dyDescent="0.25">
      <c r="A47" s="37" t="s">
        <v>83</v>
      </c>
      <c r="B47" s="32" t="s">
        <v>60</v>
      </c>
      <c r="C47" s="32" t="s">
        <v>71</v>
      </c>
      <c r="D47" s="32" t="s">
        <v>265</v>
      </c>
      <c r="E47" s="32" t="s">
        <v>64</v>
      </c>
      <c r="F47" s="32" t="s">
        <v>63</v>
      </c>
      <c r="G47" s="32" t="s">
        <v>173</v>
      </c>
      <c r="H47" s="32" t="s">
        <v>159</v>
      </c>
      <c r="I47" s="31">
        <v>114.3</v>
      </c>
      <c r="J47" s="31">
        <v>114.3</v>
      </c>
    </row>
    <row r="48" spans="1:10" ht="39" x14ac:dyDescent="0.25">
      <c r="A48" s="161" t="s">
        <v>273</v>
      </c>
      <c r="B48" s="32" t="s">
        <v>60</v>
      </c>
      <c r="C48" s="32" t="s">
        <v>71</v>
      </c>
      <c r="D48" s="32" t="s">
        <v>274</v>
      </c>
      <c r="E48" s="32" t="s">
        <v>64</v>
      </c>
      <c r="F48" s="32" t="s">
        <v>61</v>
      </c>
      <c r="G48" s="32" t="s">
        <v>152</v>
      </c>
      <c r="H48" s="32" t="s">
        <v>62</v>
      </c>
      <c r="I48" s="31">
        <f>I49</f>
        <v>110</v>
      </c>
      <c r="J48" s="31">
        <f>J49</f>
        <v>110</v>
      </c>
    </row>
    <row r="49" spans="1:10" ht="39" x14ac:dyDescent="0.25">
      <c r="A49" s="112" t="s">
        <v>168</v>
      </c>
      <c r="B49" s="33" t="s">
        <v>60</v>
      </c>
      <c r="C49" s="33" t="s">
        <v>71</v>
      </c>
      <c r="D49" s="33" t="s">
        <v>274</v>
      </c>
      <c r="E49" s="33" t="s">
        <v>72</v>
      </c>
      <c r="F49" s="33" t="s">
        <v>61</v>
      </c>
      <c r="G49" s="33" t="s">
        <v>152</v>
      </c>
      <c r="H49" s="32" t="s">
        <v>62</v>
      </c>
      <c r="I49" s="31">
        <f>I50+I54</f>
        <v>110</v>
      </c>
      <c r="J49" s="31">
        <f>J50+J54</f>
        <v>110</v>
      </c>
    </row>
    <row r="50" spans="1:10" ht="39" x14ac:dyDescent="0.25">
      <c r="A50" s="112" t="s">
        <v>169</v>
      </c>
      <c r="B50" s="32" t="s">
        <v>60</v>
      </c>
      <c r="C50" s="32" t="s">
        <v>71</v>
      </c>
      <c r="D50" s="32" t="s">
        <v>274</v>
      </c>
      <c r="E50" s="32" t="s">
        <v>72</v>
      </c>
      <c r="F50" s="32" t="s">
        <v>60</v>
      </c>
      <c r="G50" s="32" t="s">
        <v>152</v>
      </c>
      <c r="H50" s="32" t="s">
        <v>62</v>
      </c>
      <c r="I50" s="31">
        <f t="shared" ref="I50:J50" si="4">I51</f>
        <v>100</v>
      </c>
      <c r="J50" s="31">
        <f t="shared" si="4"/>
        <v>100</v>
      </c>
    </row>
    <row r="51" spans="1:10" ht="29.25" customHeight="1" x14ac:dyDescent="0.25">
      <c r="A51" s="112" t="s">
        <v>229</v>
      </c>
      <c r="B51" s="32" t="s">
        <v>60</v>
      </c>
      <c r="C51" s="32" t="s">
        <v>71</v>
      </c>
      <c r="D51" s="32" t="s">
        <v>274</v>
      </c>
      <c r="E51" s="32" t="s">
        <v>72</v>
      </c>
      <c r="F51" s="32" t="s">
        <v>60</v>
      </c>
      <c r="G51" s="32" t="s">
        <v>163</v>
      </c>
      <c r="H51" s="32" t="s">
        <v>62</v>
      </c>
      <c r="I51" s="31">
        <f>I52</f>
        <v>100</v>
      </c>
      <c r="J51" s="31">
        <f>J52</f>
        <v>100</v>
      </c>
    </row>
    <row r="52" spans="1:10" ht="25.5" x14ac:dyDescent="0.25">
      <c r="A52" s="63" t="s">
        <v>191</v>
      </c>
      <c r="B52" s="32" t="s">
        <v>60</v>
      </c>
      <c r="C52" s="32" t="s">
        <v>71</v>
      </c>
      <c r="D52" s="32" t="s">
        <v>274</v>
      </c>
      <c r="E52" s="32" t="s">
        <v>72</v>
      </c>
      <c r="F52" s="32" t="s">
        <v>60</v>
      </c>
      <c r="G52" s="32" t="s">
        <v>163</v>
      </c>
      <c r="H52" s="32" t="s">
        <v>73</v>
      </c>
      <c r="I52" s="31">
        <f>I53</f>
        <v>100</v>
      </c>
      <c r="J52" s="31">
        <f>J53</f>
        <v>100</v>
      </c>
    </row>
    <row r="53" spans="1:10" ht="26.25" x14ac:dyDescent="0.25">
      <c r="A53" s="37" t="s">
        <v>131</v>
      </c>
      <c r="B53" s="32" t="s">
        <v>60</v>
      </c>
      <c r="C53" s="32" t="s">
        <v>71</v>
      </c>
      <c r="D53" s="32" t="s">
        <v>274</v>
      </c>
      <c r="E53" s="32" t="s">
        <v>72</v>
      </c>
      <c r="F53" s="32" t="s">
        <v>60</v>
      </c>
      <c r="G53" s="32" t="s">
        <v>163</v>
      </c>
      <c r="H53" s="32" t="s">
        <v>74</v>
      </c>
      <c r="I53" s="31">
        <v>100</v>
      </c>
      <c r="J53" s="31">
        <v>100</v>
      </c>
    </row>
    <row r="54" spans="1:10" ht="26.25" x14ac:dyDescent="0.25">
      <c r="A54" s="180" t="s">
        <v>380</v>
      </c>
      <c r="B54" s="179" t="s">
        <v>60</v>
      </c>
      <c r="C54" s="133" t="s">
        <v>71</v>
      </c>
      <c r="D54" s="133" t="s">
        <v>274</v>
      </c>
      <c r="E54" s="133" t="s">
        <v>80</v>
      </c>
      <c r="F54" s="133" t="s">
        <v>61</v>
      </c>
      <c r="G54" s="133" t="s">
        <v>152</v>
      </c>
      <c r="H54" s="133" t="s">
        <v>62</v>
      </c>
      <c r="I54" s="31">
        <f t="shared" ref="I54:J55" si="5">I55</f>
        <v>10</v>
      </c>
      <c r="J54" s="31">
        <f t="shared" si="5"/>
        <v>10</v>
      </c>
    </row>
    <row r="55" spans="1:10" ht="26.25" x14ac:dyDescent="0.25">
      <c r="A55" s="180" t="s">
        <v>381</v>
      </c>
      <c r="B55" s="179" t="s">
        <v>60</v>
      </c>
      <c r="C55" s="133" t="s">
        <v>71</v>
      </c>
      <c r="D55" s="133" t="s">
        <v>274</v>
      </c>
      <c r="E55" s="133" t="s">
        <v>80</v>
      </c>
      <c r="F55" s="133" t="s">
        <v>60</v>
      </c>
      <c r="G55" s="133" t="s">
        <v>152</v>
      </c>
      <c r="H55" s="133" t="s">
        <v>62</v>
      </c>
      <c r="I55" s="31">
        <f t="shared" si="5"/>
        <v>10</v>
      </c>
      <c r="J55" s="31">
        <f t="shared" si="5"/>
        <v>10</v>
      </c>
    </row>
    <row r="56" spans="1:10" ht="39" x14ac:dyDescent="0.25">
      <c r="A56" s="180" t="s">
        <v>229</v>
      </c>
      <c r="B56" s="179" t="s">
        <v>60</v>
      </c>
      <c r="C56" s="133" t="s">
        <v>71</v>
      </c>
      <c r="D56" s="133" t="s">
        <v>274</v>
      </c>
      <c r="E56" s="133" t="s">
        <v>80</v>
      </c>
      <c r="F56" s="133" t="s">
        <v>60</v>
      </c>
      <c r="G56" s="133" t="s">
        <v>163</v>
      </c>
      <c r="H56" s="133" t="s">
        <v>62</v>
      </c>
      <c r="I56" s="31">
        <f>I57</f>
        <v>10</v>
      </c>
      <c r="J56" s="31">
        <f>J57</f>
        <v>10</v>
      </c>
    </row>
    <row r="57" spans="1:10" ht="26.25" x14ac:dyDescent="0.25">
      <c r="A57" s="178" t="s">
        <v>131</v>
      </c>
      <c r="B57" s="179" t="s">
        <v>60</v>
      </c>
      <c r="C57" s="133" t="s">
        <v>71</v>
      </c>
      <c r="D57" s="133" t="s">
        <v>274</v>
      </c>
      <c r="E57" s="133" t="s">
        <v>80</v>
      </c>
      <c r="F57" s="133" t="s">
        <v>60</v>
      </c>
      <c r="G57" s="133" t="s">
        <v>163</v>
      </c>
      <c r="H57" s="133" t="s">
        <v>74</v>
      </c>
      <c r="I57" s="31">
        <v>10</v>
      </c>
      <c r="J57" s="31">
        <v>10</v>
      </c>
    </row>
    <row r="58" spans="1:10" x14ac:dyDescent="0.25">
      <c r="A58" s="37" t="s">
        <v>236</v>
      </c>
      <c r="B58" s="32" t="s">
        <v>60</v>
      </c>
      <c r="C58" s="32" t="s">
        <v>71</v>
      </c>
      <c r="D58" s="32" t="s">
        <v>77</v>
      </c>
      <c r="E58" s="32" t="s">
        <v>64</v>
      </c>
      <c r="F58" s="32" t="s">
        <v>61</v>
      </c>
      <c r="G58" s="32" t="s">
        <v>152</v>
      </c>
      <c r="H58" s="32" t="s">
        <v>62</v>
      </c>
      <c r="I58" s="31">
        <f t="shared" ref="I58:I61" si="6">I59</f>
        <v>1638.8</v>
      </c>
      <c r="J58" s="31">
        <f t="shared" ref="J58:J61" si="7">J59</f>
        <v>3348.8</v>
      </c>
    </row>
    <row r="59" spans="1:10" x14ac:dyDescent="0.25">
      <c r="A59" s="37" t="s">
        <v>42</v>
      </c>
      <c r="B59" s="32" t="s">
        <v>60</v>
      </c>
      <c r="C59" s="32" t="s">
        <v>71</v>
      </c>
      <c r="D59" s="32" t="s">
        <v>77</v>
      </c>
      <c r="E59" s="32" t="s">
        <v>64</v>
      </c>
      <c r="F59" s="32" t="s">
        <v>61</v>
      </c>
      <c r="G59" s="32" t="s">
        <v>152</v>
      </c>
      <c r="H59" s="32" t="s">
        <v>62</v>
      </c>
      <c r="I59" s="31">
        <f t="shared" si="6"/>
        <v>1638.8</v>
      </c>
      <c r="J59" s="31">
        <f t="shared" si="7"/>
        <v>3348.8</v>
      </c>
    </row>
    <row r="60" spans="1:10" ht="39" x14ac:dyDescent="0.25">
      <c r="A60" s="37" t="s">
        <v>174</v>
      </c>
      <c r="B60" s="32" t="s">
        <v>60</v>
      </c>
      <c r="C60" s="32" t="s">
        <v>71</v>
      </c>
      <c r="D60" s="32" t="s">
        <v>77</v>
      </c>
      <c r="E60" s="32" t="s">
        <v>64</v>
      </c>
      <c r="F60" s="32" t="s">
        <v>60</v>
      </c>
      <c r="G60" s="32" t="s">
        <v>152</v>
      </c>
      <c r="H60" s="32" t="s">
        <v>62</v>
      </c>
      <c r="I60" s="31">
        <f t="shared" si="6"/>
        <v>1638.8</v>
      </c>
      <c r="J60" s="31">
        <f t="shared" si="7"/>
        <v>3348.8</v>
      </c>
    </row>
    <row r="61" spans="1:10" x14ac:dyDescent="0.25">
      <c r="A61" s="37" t="s">
        <v>236</v>
      </c>
      <c r="B61" s="32" t="s">
        <v>60</v>
      </c>
      <c r="C61" s="32" t="s">
        <v>71</v>
      </c>
      <c r="D61" s="32" t="s">
        <v>77</v>
      </c>
      <c r="E61" s="32" t="s">
        <v>64</v>
      </c>
      <c r="F61" s="32" t="s">
        <v>60</v>
      </c>
      <c r="G61" s="32" t="s">
        <v>242</v>
      </c>
      <c r="H61" s="32" t="s">
        <v>62</v>
      </c>
      <c r="I61" s="31">
        <f t="shared" si="6"/>
        <v>1638.8</v>
      </c>
      <c r="J61" s="31">
        <f t="shared" si="7"/>
        <v>3348.8</v>
      </c>
    </row>
    <row r="62" spans="1:10" x14ac:dyDescent="0.25">
      <c r="A62" s="37" t="s">
        <v>34</v>
      </c>
      <c r="B62" s="32" t="s">
        <v>60</v>
      </c>
      <c r="C62" s="32" t="s">
        <v>71</v>
      </c>
      <c r="D62" s="32" t="s">
        <v>77</v>
      </c>
      <c r="E62" s="32" t="s">
        <v>64</v>
      </c>
      <c r="F62" s="32" t="s">
        <v>60</v>
      </c>
      <c r="G62" s="32" t="s">
        <v>242</v>
      </c>
      <c r="H62" s="32" t="s">
        <v>78</v>
      </c>
      <c r="I62" s="31">
        <f>I63</f>
        <v>1638.8</v>
      </c>
      <c r="J62" s="31">
        <f>J63</f>
        <v>3348.8</v>
      </c>
    </row>
    <row r="63" spans="1:10" x14ac:dyDescent="0.25">
      <c r="A63" s="37" t="s">
        <v>36</v>
      </c>
      <c r="B63" s="32" t="s">
        <v>60</v>
      </c>
      <c r="C63" s="32" t="s">
        <v>71</v>
      </c>
      <c r="D63" s="32" t="s">
        <v>77</v>
      </c>
      <c r="E63" s="32" t="s">
        <v>64</v>
      </c>
      <c r="F63" s="32" t="s">
        <v>60</v>
      </c>
      <c r="G63" s="32" t="s">
        <v>242</v>
      </c>
      <c r="H63" s="32" t="s">
        <v>79</v>
      </c>
      <c r="I63" s="31">
        <v>1638.8</v>
      </c>
      <c r="J63" s="31">
        <v>3348.8</v>
      </c>
    </row>
    <row r="64" spans="1:10" ht="51.75" x14ac:dyDescent="0.25">
      <c r="A64" s="37" t="s">
        <v>271</v>
      </c>
      <c r="B64" s="32" t="s">
        <v>60</v>
      </c>
      <c r="C64" s="32" t="s">
        <v>71</v>
      </c>
      <c r="D64" s="32" t="s">
        <v>270</v>
      </c>
      <c r="E64" s="32" t="s">
        <v>64</v>
      </c>
      <c r="F64" s="32" t="s">
        <v>61</v>
      </c>
      <c r="G64" s="32" t="s">
        <v>152</v>
      </c>
      <c r="H64" s="32" t="s">
        <v>62</v>
      </c>
      <c r="I64" s="31">
        <f t="shared" ref="I64:J67" si="8">I65</f>
        <v>8.1</v>
      </c>
      <c r="J64" s="31">
        <f t="shared" si="8"/>
        <v>6.1</v>
      </c>
    </row>
    <row r="65" spans="1:10" ht="39" x14ac:dyDescent="0.25">
      <c r="A65" s="37" t="s">
        <v>170</v>
      </c>
      <c r="B65" s="32" t="s">
        <v>60</v>
      </c>
      <c r="C65" s="32" t="s">
        <v>71</v>
      </c>
      <c r="D65" s="32" t="s">
        <v>270</v>
      </c>
      <c r="E65" s="32" t="s">
        <v>64</v>
      </c>
      <c r="F65" s="32" t="s">
        <v>60</v>
      </c>
      <c r="G65" s="32" t="s">
        <v>152</v>
      </c>
      <c r="H65" s="32" t="s">
        <v>62</v>
      </c>
      <c r="I65" s="31">
        <f t="shared" si="8"/>
        <v>8.1</v>
      </c>
      <c r="J65" s="31">
        <f t="shared" si="8"/>
        <v>6.1</v>
      </c>
    </row>
    <row r="66" spans="1:10" ht="26.25" x14ac:dyDescent="0.25">
      <c r="A66" s="103" t="s">
        <v>275</v>
      </c>
      <c r="B66" s="32" t="s">
        <v>60</v>
      </c>
      <c r="C66" s="32" t="s">
        <v>71</v>
      </c>
      <c r="D66" s="32" t="s">
        <v>270</v>
      </c>
      <c r="E66" s="32" t="s">
        <v>64</v>
      </c>
      <c r="F66" s="32" t="s">
        <v>60</v>
      </c>
      <c r="G66" s="32" t="s">
        <v>235</v>
      </c>
      <c r="H66" s="32" t="s">
        <v>62</v>
      </c>
      <c r="I66" s="31">
        <f t="shared" si="8"/>
        <v>8.1</v>
      </c>
      <c r="J66" s="31">
        <f t="shared" si="8"/>
        <v>6.1</v>
      </c>
    </row>
    <row r="67" spans="1:10" ht="25.5" x14ac:dyDescent="0.25">
      <c r="A67" s="63" t="s">
        <v>191</v>
      </c>
      <c r="B67" s="32" t="s">
        <v>60</v>
      </c>
      <c r="C67" s="32" t="s">
        <v>71</v>
      </c>
      <c r="D67" s="32" t="s">
        <v>270</v>
      </c>
      <c r="E67" s="32" t="s">
        <v>64</v>
      </c>
      <c r="F67" s="32" t="s">
        <v>60</v>
      </c>
      <c r="G67" s="32" t="s">
        <v>235</v>
      </c>
      <c r="H67" s="32" t="s">
        <v>73</v>
      </c>
      <c r="I67" s="31">
        <f t="shared" si="8"/>
        <v>8.1</v>
      </c>
      <c r="J67" s="31">
        <f t="shared" si="8"/>
        <v>6.1</v>
      </c>
    </row>
    <row r="68" spans="1:10" ht="26.25" x14ac:dyDescent="0.25">
      <c r="A68" s="37" t="s">
        <v>131</v>
      </c>
      <c r="B68" s="32" t="s">
        <v>60</v>
      </c>
      <c r="C68" s="32" t="s">
        <v>71</v>
      </c>
      <c r="D68" s="32" t="s">
        <v>270</v>
      </c>
      <c r="E68" s="32" t="s">
        <v>64</v>
      </c>
      <c r="F68" s="32" t="s">
        <v>60</v>
      </c>
      <c r="G68" s="32" t="s">
        <v>235</v>
      </c>
      <c r="H68" s="32" t="s">
        <v>74</v>
      </c>
      <c r="I68" s="31">
        <v>8.1</v>
      </c>
      <c r="J68" s="31">
        <v>6.1</v>
      </c>
    </row>
    <row r="69" spans="1:10" x14ac:dyDescent="0.25">
      <c r="A69" s="59" t="s">
        <v>40</v>
      </c>
      <c r="B69" s="34" t="s">
        <v>63</v>
      </c>
      <c r="C69" s="34" t="s">
        <v>61</v>
      </c>
      <c r="D69" s="34" t="s">
        <v>61</v>
      </c>
      <c r="E69" s="34" t="s">
        <v>64</v>
      </c>
      <c r="F69" s="34" t="s">
        <v>61</v>
      </c>
      <c r="G69" s="34" t="s">
        <v>152</v>
      </c>
      <c r="H69" s="34" t="s">
        <v>62</v>
      </c>
      <c r="I69" s="38">
        <f t="shared" ref="I69:J73" si="9">I70</f>
        <v>466.4</v>
      </c>
      <c r="J69" s="38">
        <f t="shared" si="9"/>
        <v>481.2</v>
      </c>
    </row>
    <row r="70" spans="1:10" x14ac:dyDescent="0.25">
      <c r="A70" s="51" t="s">
        <v>243</v>
      </c>
      <c r="B70" s="34" t="s">
        <v>63</v>
      </c>
      <c r="C70" s="34" t="s">
        <v>67</v>
      </c>
      <c r="D70" s="34" t="s">
        <v>61</v>
      </c>
      <c r="E70" s="34" t="s">
        <v>64</v>
      </c>
      <c r="F70" s="34" t="s">
        <v>61</v>
      </c>
      <c r="G70" s="34" t="s">
        <v>152</v>
      </c>
      <c r="H70" s="34" t="s">
        <v>62</v>
      </c>
      <c r="I70" s="30">
        <f t="shared" si="9"/>
        <v>466.4</v>
      </c>
      <c r="J70" s="30">
        <f t="shared" si="9"/>
        <v>481.2</v>
      </c>
    </row>
    <row r="71" spans="1:10" x14ac:dyDescent="0.25">
      <c r="A71" s="103" t="s">
        <v>276</v>
      </c>
      <c r="B71" s="32" t="s">
        <v>63</v>
      </c>
      <c r="C71" s="32" t="s">
        <v>67</v>
      </c>
      <c r="D71" s="32" t="s">
        <v>77</v>
      </c>
      <c r="E71" s="32" t="s">
        <v>64</v>
      </c>
      <c r="F71" s="32" t="s">
        <v>61</v>
      </c>
      <c r="G71" s="32" t="s">
        <v>152</v>
      </c>
      <c r="H71" s="32" t="s">
        <v>62</v>
      </c>
      <c r="I71" s="31">
        <f t="shared" si="9"/>
        <v>466.4</v>
      </c>
      <c r="J71" s="31">
        <f t="shared" si="9"/>
        <v>481.2</v>
      </c>
    </row>
    <row r="72" spans="1:10" ht="38.25" x14ac:dyDescent="0.25">
      <c r="A72" s="162" t="s">
        <v>175</v>
      </c>
      <c r="B72" s="32" t="s">
        <v>63</v>
      </c>
      <c r="C72" s="32" t="s">
        <v>67</v>
      </c>
      <c r="D72" s="32" t="s">
        <v>77</v>
      </c>
      <c r="E72" s="32" t="s">
        <v>64</v>
      </c>
      <c r="F72" s="32" t="s">
        <v>60</v>
      </c>
      <c r="G72" s="32" t="s">
        <v>176</v>
      </c>
      <c r="H72" s="32" t="s">
        <v>62</v>
      </c>
      <c r="I72" s="31">
        <f t="shared" si="9"/>
        <v>466.4</v>
      </c>
      <c r="J72" s="31">
        <f t="shared" si="9"/>
        <v>481.2</v>
      </c>
    </row>
    <row r="73" spans="1:10" ht="63.75" x14ac:dyDescent="0.25">
      <c r="A73" s="63" t="s">
        <v>190</v>
      </c>
      <c r="B73" s="32" t="s">
        <v>63</v>
      </c>
      <c r="C73" s="32" t="s">
        <v>67</v>
      </c>
      <c r="D73" s="32" t="s">
        <v>77</v>
      </c>
      <c r="E73" s="32" t="s">
        <v>64</v>
      </c>
      <c r="F73" s="32" t="s">
        <v>60</v>
      </c>
      <c r="G73" s="32" t="s">
        <v>176</v>
      </c>
      <c r="H73" s="32" t="s">
        <v>139</v>
      </c>
      <c r="I73" s="31">
        <f t="shared" si="9"/>
        <v>466.4</v>
      </c>
      <c r="J73" s="31">
        <f t="shared" si="9"/>
        <v>481.2</v>
      </c>
    </row>
    <row r="74" spans="1:10" ht="26.25" x14ac:dyDescent="0.25">
      <c r="A74" s="37" t="s">
        <v>155</v>
      </c>
      <c r="B74" s="32" t="s">
        <v>63</v>
      </c>
      <c r="C74" s="32" t="s">
        <v>67</v>
      </c>
      <c r="D74" s="32" t="s">
        <v>77</v>
      </c>
      <c r="E74" s="32" t="s">
        <v>64</v>
      </c>
      <c r="F74" s="32" t="s">
        <v>60</v>
      </c>
      <c r="G74" s="32" t="s">
        <v>176</v>
      </c>
      <c r="H74" s="32" t="s">
        <v>156</v>
      </c>
      <c r="I74" s="31">
        <v>466.4</v>
      </c>
      <c r="J74" s="31">
        <v>481.2</v>
      </c>
    </row>
    <row r="75" spans="1:10" ht="27" x14ac:dyDescent="0.25">
      <c r="A75" s="66" t="s">
        <v>43</v>
      </c>
      <c r="B75" s="60" t="s">
        <v>67</v>
      </c>
      <c r="C75" s="60" t="s">
        <v>61</v>
      </c>
      <c r="D75" s="60" t="s">
        <v>61</v>
      </c>
      <c r="E75" s="60" t="s">
        <v>64</v>
      </c>
      <c r="F75" s="60" t="s">
        <v>61</v>
      </c>
      <c r="G75" s="60" t="s">
        <v>152</v>
      </c>
      <c r="H75" s="60" t="s">
        <v>62</v>
      </c>
      <c r="I75" s="38">
        <f>I76+I83+I89</f>
        <v>131</v>
      </c>
      <c r="J75" s="38">
        <f>J76+J83+J89</f>
        <v>133.80000000000001</v>
      </c>
    </row>
    <row r="76" spans="1:10" x14ac:dyDescent="0.25">
      <c r="A76" s="39" t="s">
        <v>192</v>
      </c>
      <c r="B76" s="34" t="s">
        <v>67</v>
      </c>
      <c r="C76" s="34" t="s">
        <v>65</v>
      </c>
      <c r="D76" s="34" t="s">
        <v>61</v>
      </c>
      <c r="E76" s="34" t="s">
        <v>64</v>
      </c>
      <c r="F76" s="34" t="s">
        <v>61</v>
      </c>
      <c r="G76" s="34" t="s">
        <v>152</v>
      </c>
      <c r="H76" s="34" t="s">
        <v>62</v>
      </c>
      <c r="I76" s="30">
        <f>I77</f>
        <v>78</v>
      </c>
      <c r="J76" s="30">
        <f>J77</f>
        <v>78</v>
      </c>
    </row>
    <row r="77" spans="1:10" ht="39" x14ac:dyDescent="0.25">
      <c r="A77" s="37" t="s">
        <v>273</v>
      </c>
      <c r="B77" s="32" t="s">
        <v>67</v>
      </c>
      <c r="C77" s="32" t="s">
        <v>65</v>
      </c>
      <c r="D77" s="32" t="s">
        <v>274</v>
      </c>
      <c r="E77" s="32" t="s">
        <v>64</v>
      </c>
      <c r="F77" s="32" t="s">
        <v>61</v>
      </c>
      <c r="G77" s="32" t="s">
        <v>152</v>
      </c>
      <c r="H77" s="32" t="s">
        <v>62</v>
      </c>
      <c r="I77" s="31">
        <f>I78</f>
        <v>78</v>
      </c>
      <c r="J77" s="31">
        <f>J78</f>
        <v>78</v>
      </c>
    </row>
    <row r="78" spans="1:10" x14ac:dyDescent="0.25">
      <c r="A78" s="37" t="s">
        <v>165</v>
      </c>
      <c r="B78" s="32" t="s">
        <v>67</v>
      </c>
      <c r="C78" s="32" t="s">
        <v>65</v>
      </c>
      <c r="D78" s="32" t="s">
        <v>274</v>
      </c>
      <c r="E78" s="32" t="s">
        <v>66</v>
      </c>
      <c r="F78" s="32" t="s">
        <v>61</v>
      </c>
      <c r="G78" s="32" t="s">
        <v>152</v>
      </c>
      <c r="H78" s="32" t="s">
        <v>62</v>
      </c>
      <c r="I78" s="31">
        <f t="shared" ref="I78:J79" si="10">I79</f>
        <v>78</v>
      </c>
      <c r="J78" s="31">
        <f t="shared" si="10"/>
        <v>78</v>
      </c>
    </row>
    <row r="79" spans="1:10" ht="39" x14ac:dyDescent="0.25">
      <c r="A79" s="37" t="s">
        <v>177</v>
      </c>
      <c r="B79" s="32" t="s">
        <v>67</v>
      </c>
      <c r="C79" s="32" t="s">
        <v>65</v>
      </c>
      <c r="D79" s="32" t="s">
        <v>274</v>
      </c>
      <c r="E79" s="32" t="s">
        <v>66</v>
      </c>
      <c r="F79" s="32" t="s">
        <v>60</v>
      </c>
      <c r="G79" s="32" t="s">
        <v>152</v>
      </c>
      <c r="H79" s="32" t="s">
        <v>62</v>
      </c>
      <c r="I79" s="31">
        <f t="shared" si="10"/>
        <v>78</v>
      </c>
      <c r="J79" s="31">
        <f t="shared" si="10"/>
        <v>78</v>
      </c>
    </row>
    <row r="80" spans="1:10" ht="115.5" x14ac:dyDescent="0.25">
      <c r="A80" s="103" t="s">
        <v>277</v>
      </c>
      <c r="B80" s="32" t="s">
        <v>67</v>
      </c>
      <c r="C80" s="32" t="s">
        <v>65</v>
      </c>
      <c r="D80" s="32" t="s">
        <v>274</v>
      </c>
      <c r="E80" s="32" t="s">
        <v>66</v>
      </c>
      <c r="F80" s="32" t="s">
        <v>60</v>
      </c>
      <c r="G80" s="32" t="s">
        <v>178</v>
      </c>
      <c r="H80" s="32" t="s">
        <v>62</v>
      </c>
      <c r="I80" s="31">
        <f>I81</f>
        <v>78</v>
      </c>
      <c r="J80" s="31">
        <f>J81</f>
        <v>78</v>
      </c>
    </row>
    <row r="81" spans="1:10" ht="25.5" x14ac:dyDescent="0.25">
      <c r="A81" s="63" t="s">
        <v>191</v>
      </c>
      <c r="B81" s="32" t="s">
        <v>67</v>
      </c>
      <c r="C81" s="32" t="s">
        <v>65</v>
      </c>
      <c r="D81" s="32" t="s">
        <v>274</v>
      </c>
      <c r="E81" s="32" t="s">
        <v>66</v>
      </c>
      <c r="F81" s="32" t="s">
        <v>60</v>
      </c>
      <c r="G81" s="32" t="s">
        <v>178</v>
      </c>
      <c r="H81" s="32" t="s">
        <v>73</v>
      </c>
      <c r="I81" s="31">
        <f>I82</f>
        <v>78</v>
      </c>
      <c r="J81" s="31">
        <f>J82</f>
        <v>78</v>
      </c>
    </row>
    <row r="82" spans="1:10" ht="26.25" x14ac:dyDescent="0.25">
      <c r="A82" s="37" t="s">
        <v>131</v>
      </c>
      <c r="B82" s="32" t="s">
        <v>67</v>
      </c>
      <c r="C82" s="32" t="s">
        <v>65</v>
      </c>
      <c r="D82" s="32" t="s">
        <v>274</v>
      </c>
      <c r="E82" s="32" t="s">
        <v>66</v>
      </c>
      <c r="F82" s="32" t="s">
        <v>60</v>
      </c>
      <c r="G82" s="32" t="s">
        <v>178</v>
      </c>
      <c r="H82" s="32" t="s">
        <v>74</v>
      </c>
      <c r="I82" s="31">
        <v>78</v>
      </c>
      <c r="J82" s="31">
        <v>78</v>
      </c>
    </row>
    <row r="83" spans="1:10" ht="39" x14ac:dyDescent="0.25">
      <c r="A83" s="39" t="s">
        <v>245</v>
      </c>
      <c r="B83" s="34" t="s">
        <v>67</v>
      </c>
      <c r="C83" s="34" t="s">
        <v>68</v>
      </c>
      <c r="D83" s="34" t="s">
        <v>61</v>
      </c>
      <c r="E83" s="34" t="s">
        <v>64</v>
      </c>
      <c r="F83" s="34" t="s">
        <v>61</v>
      </c>
      <c r="G83" s="34" t="s">
        <v>152</v>
      </c>
      <c r="H83" s="34" t="s">
        <v>62</v>
      </c>
      <c r="I83" s="30">
        <f>I84</f>
        <v>20</v>
      </c>
      <c r="J83" s="30">
        <f>J84</f>
        <v>20</v>
      </c>
    </row>
    <row r="84" spans="1:10" ht="51.75" x14ac:dyDescent="0.25">
      <c r="A84" s="37" t="s">
        <v>279</v>
      </c>
      <c r="B84" s="32" t="s">
        <v>67</v>
      </c>
      <c r="C84" s="32" t="s">
        <v>68</v>
      </c>
      <c r="D84" s="32" t="s">
        <v>278</v>
      </c>
      <c r="E84" s="32" t="s">
        <v>64</v>
      </c>
      <c r="F84" s="32" t="s">
        <v>61</v>
      </c>
      <c r="G84" s="32" t="s">
        <v>152</v>
      </c>
      <c r="H84" s="32" t="s">
        <v>62</v>
      </c>
      <c r="I84" s="31">
        <f>I85</f>
        <v>20</v>
      </c>
      <c r="J84" s="31">
        <f>J85</f>
        <v>20</v>
      </c>
    </row>
    <row r="85" spans="1:10" ht="39" x14ac:dyDescent="0.25">
      <c r="A85" s="37" t="s">
        <v>222</v>
      </c>
      <c r="B85" s="32" t="s">
        <v>67</v>
      </c>
      <c r="C85" s="32" t="s">
        <v>68</v>
      </c>
      <c r="D85" s="32" t="s">
        <v>278</v>
      </c>
      <c r="E85" s="32" t="s">
        <v>64</v>
      </c>
      <c r="F85" s="32" t="s">
        <v>63</v>
      </c>
      <c r="G85" s="32" t="s">
        <v>152</v>
      </c>
      <c r="H85" s="32" t="s">
        <v>62</v>
      </c>
      <c r="I85" s="31">
        <f t="shared" ref="I85:J85" si="11">I86</f>
        <v>20</v>
      </c>
      <c r="J85" s="31">
        <f t="shared" si="11"/>
        <v>20</v>
      </c>
    </row>
    <row r="86" spans="1:10" ht="39" x14ac:dyDescent="0.25">
      <c r="A86" s="37" t="s">
        <v>224</v>
      </c>
      <c r="B86" s="32" t="s">
        <v>67</v>
      </c>
      <c r="C86" s="32" t="s">
        <v>68</v>
      </c>
      <c r="D86" s="32" t="s">
        <v>278</v>
      </c>
      <c r="E86" s="32" t="s">
        <v>64</v>
      </c>
      <c r="F86" s="32" t="s">
        <v>63</v>
      </c>
      <c r="G86" s="32" t="s">
        <v>223</v>
      </c>
      <c r="H86" s="32" t="s">
        <v>62</v>
      </c>
      <c r="I86" s="31">
        <f>I87</f>
        <v>20</v>
      </c>
      <c r="J86" s="31">
        <f>J87</f>
        <v>20</v>
      </c>
    </row>
    <row r="87" spans="1:10" ht="25.5" x14ac:dyDescent="0.25">
      <c r="A87" s="63" t="s">
        <v>191</v>
      </c>
      <c r="B87" s="32" t="s">
        <v>67</v>
      </c>
      <c r="C87" s="32" t="s">
        <v>68</v>
      </c>
      <c r="D87" s="32" t="s">
        <v>278</v>
      </c>
      <c r="E87" s="32" t="s">
        <v>64</v>
      </c>
      <c r="F87" s="32" t="s">
        <v>63</v>
      </c>
      <c r="G87" s="32" t="s">
        <v>223</v>
      </c>
      <c r="H87" s="32" t="s">
        <v>73</v>
      </c>
      <c r="I87" s="31">
        <f>I88</f>
        <v>20</v>
      </c>
      <c r="J87" s="31">
        <f>J88</f>
        <v>20</v>
      </c>
    </row>
    <row r="88" spans="1:10" ht="26.25" x14ac:dyDescent="0.25">
      <c r="A88" s="37" t="s">
        <v>131</v>
      </c>
      <c r="B88" s="32" t="s">
        <v>67</v>
      </c>
      <c r="C88" s="32" t="s">
        <v>68</v>
      </c>
      <c r="D88" s="32" t="s">
        <v>278</v>
      </c>
      <c r="E88" s="32" t="s">
        <v>64</v>
      </c>
      <c r="F88" s="32" t="s">
        <v>63</v>
      </c>
      <c r="G88" s="32" t="s">
        <v>223</v>
      </c>
      <c r="H88" s="32" t="s">
        <v>74</v>
      </c>
      <c r="I88" s="31">
        <v>20</v>
      </c>
      <c r="J88" s="31">
        <v>20</v>
      </c>
    </row>
    <row r="89" spans="1:10" ht="26.25" x14ac:dyDescent="0.25">
      <c r="A89" s="39" t="s">
        <v>280</v>
      </c>
      <c r="B89" s="34" t="s">
        <v>67</v>
      </c>
      <c r="C89" s="34" t="s">
        <v>81</v>
      </c>
      <c r="D89" s="34" t="s">
        <v>61</v>
      </c>
      <c r="E89" s="34" t="s">
        <v>64</v>
      </c>
      <c r="F89" s="34" t="s">
        <v>61</v>
      </c>
      <c r="G89" s="34" t="s">
        <v>152</v>
      </c>
      <c r="H89" s="34" t="s">
        <v>62</v>
      </c>
      <c r="I89" s="30">
        <f t="shared" ref="I89:J91" si="12">I90</f>
        <v>33</v>
      </c>
      <c r="J89" s="30">
        <f t="shared" si="12"/>
        <v>35.800000000000004</v>
      </c>
    </row>
    <row r="90" spans="1:10" ht="39" x14ac:dyDescent="0.25">
      <c r="A90" s="37" t="s">
        <v>273</v>
      </c>
      <c r="B90" s="32" t="s">
        <v>67</v>
      </c>
      <c r="C90" s="32" t="s">
        <v>81</v>
      </c>
      <c r="D90" s="32" t="s">
        <v>274</v>
      </c>
      <c r="E90" s="32" t="s">
        <v>64</v>
      </c>
      <c r="F90" s="32" t="s">
        <v>61</v>
      </c>
      <c r="G90" s="32" t="s">
        <v>152</v>
      </c>
      <c r="H90" s="32" t="s">
        <v>62</v>
      </c>
      <c r="I90" s="31">
        <f t="shared" si="12"/>
        <v>33</v>
      </c>
      <c r="J90" s="31">
        <f t="shared" si="12"/>
        <v>35.800000000000004</v>
      </c>
    </row>
    <row r="91" spans="1:10" x14ac:dyDescent="0.25">
      <c r="A91" s="37" t="s">
        <v>165</v>
      </c>
      <c r="B91" s="32" t="s">
        <v>67</v>
      </c>
      <c r="C91" s="32" t="s">
        <v>81</v>
      </c>
      <c r="D91" s="32" t="s">
        <v>274</v>
      </c>
      <c r="E91" s="32" t="s">
        <v>66</v>
      </c>
      <c r="F91" s="32" t="s">
        <v>61</v>
      </c>
      <c r="G91" s="32" t="s">
        <v>152</v>
      </c>
      <c r="H91" s="32" t="s">
        <v>62</v>
      </c>
      <c r="I91" s="31">
        <f t="shared" si="12"/>
        <v>33</v>
      </c>
      <c r="J91" s="31">
        <f t="shared" si="12"/>
        <v>35.800000000000004</v>
      </c>
    </row>
    <row r="92" spans="1:10" ht="26.25" x14ac:dyDescent="0.25">
      <c r="A92" s="37" t="s">
        <v>166</v>
      </c>
      <c r="B92" s="32" t="s">
        <v>67</v>
      </c>
      <c r="C92" s="32" t="s">
        <v>81</v>
      </c>
      <c r="D92" s="32" t="s">
        <v>274</v>
      </c>
      <c r="E92" s="32" t="s">
        <v>66</v>
      </c>
      <c r="F92" s="32" t="s">
        <v>63</v>
      </c>
      <c r="G92" s="32" t="s">
        <v>152</v>
      </c>
      <c r="H92" s="32" t="s">
        <v>62</v>
      </c>
      <c r="I92" s="31">
        <f>I93+I96</f>
        <v>33</v>
      </c>
      <c r="J92" s="31">
        <f>J93+J96</f>
        <v>35.800000000000004</v>
      </c>
    </row>
    <row r="93" spans="1:10" ht="26.25" x14ac:dyDescent="0.25">
      <c r="A93" s="41" t="s">
        <v>281</v>
      </c>
      <c r="B93" s="32" t="s">
        <v>67</v>
      </c>
      <c r="C93" s="32" t="s">
        <v>81</v>
      </c>
      <c r="D93" s="32" t="s">
        <v>274</v>
      </c>
      <c r="E93" s="32" t="s">
        <v>66</v>
      </c>
      <c r="F93" s="32" t="s">
        <v>63</v>
      </c>
      <c r="G93" s="32" t="s">
        <v>167</v>
      </c>
      <c r="H93" s="32" t="s">
        <v>62</v>
      </c>
      <c r="I93" s="31">
        <f>I94</f>
        <v>26.4</v>
      </c>
      <c r="J93" s="31">
        <f>J94</f>
        <v>28.6</v>
      </c>
    </row>
    <row r="94" spans="1:10" ht="63.75" x14ac:dyDescent="0.25">
      <c r="A94" s="63" t="s">
        <v>190</v>
      </c>
      <c r="B94" s="32" t="s">
        <v>67</v>
      </c>
      <c r="C94" s="32" t="s">
        <v>81</v>
      </c>
      <c r="D94" s="32" t="s">
        <v>274</v>
      </c>
      <c r="E94" s="32" t="s">
        <v>66</v>
      </c>
      <c r="F94" s="32" t="s">
        <v>63</v>
      </c>
      <c r="G94" s="32" t="s">
        <v>167</v>
      </c>
      <c r="H94" s="32" t="s">
        <v>139</v>
      </c>
      <c r="I94" s="31">
        <f>I95</f>
        <v>26.4</v>
      </c>
      <c r="J94" s="31">
        <f>J95</f>
        <v>28.6</v>
      </c>
    </row>
    <row r="95" spans="1:10" x14ac:dyDescent="0.25">
      <c r="A95" s="63" t="s">
        <v>39</v>
      </c>
      <c r="B95" s="32" t="s">
        <v>67</v>
      </c>
      <c r="C95" s="32" t="s">
        <v>81</v>
      </c>
      <c r="D95" s="32" t="s">
        <v>274</v>
      </c>
      <c r="E95" s="32" t="s">
        <v>66</v>
      </c>
      <c r="F95" s="32" t="s">
        <v>63</v>
      </c>
      <c r="G95" s="32" t="s">
        <v>167</v>
      </c>
      <c r="H95" s="32" t="s">
        <v>140</v>
      </c>
      <c r="I95" s="31">
        <v>26.4</v>
      </c>
      <c r="J95" s="31">
        <v>28.6</v>
      </c>
    </row>
    <row r="96" spans="1:10" ht="26.25" x14ac:dyDescent="0.25">
      <c r="A96" s="112" t="s">
        <v>282</v>
      </c>
      <c r="B96" s="32" t="s">
        <v>67</v>
      </c>
      <c r="C96" s="32" t="s">
        <v>81</v>
      </c>
      <c r="D96" s="32" t="s">
        <v>274</v>
      </c>
      <c r="E96" s="32" t="s">
        <v>66</v>
      </c>
      <c r="F96" s="32" t="s">
        <v>63</v>
      </c>
      <c r="G96" s="32" t="s">
        <v>219</v>
      </c>
      <c r="H96" s="32" t="s">
        <v>62</v>
      </c>
      <c r="I96" s="31">
        <f>I97</f>
        <v>6.6</v>
      </c>
      <c r="J96" s="31">
        <f>J97</f>
        <v>7.2</v>
      </c>
    </row>
    <row r="97" spans="1:10" ht="63.75" x14ac:dyDescent="0.25">
      <c r="A97" s="63" t="s">
        <v>190</v>
      </c>
      <c r="B97" s="32" t="s">
        <v>67</v>
      </c>
      <c r="C97" s="32" t="s">
        <v>81</v>
      </c>
      <c r="D97" s="32" t="s">
        <v>274</v>
      </c>
      <c r="E97" s="32" t="s">
        <v>66</v>
      </c>
      <c r="F97" s="32" t="s">
        <v>63</v>
      </c>
      <c r="G97" s="32" t="s">
        <v>219</v>
      </c>
      <c r="H97" s="32" t="s">
        <v>139</v>
      </c>
      <c r="I97" s="31">
        <f>I98</f>
        <v>6.6</v>
      </c>
      <c r="J97" s="31">
        <f>J98</f>
        <v>7.2</v>
      </c>
    </row>
    <row r="98" spans="1:10" x14ac:dyDescent="0.25">
      <c r="A98" s="63" t="s">
        <v>39</v>
      </c>
      <c r="B98" s="32" t="s">
        <v>67</v>
      </c>
      <c r="C98" s="32" t="s">
        <v>81</v>
      </c>
      <c r="D98" s="32" t="s">
        <v>274</v>
      </c>
      <c r="E98" s="32" t="s">
        <v>66</v>
      </c>
      <c r="F98" s="32" t="s">
        <v>63</v>
      </c>
      <c r="G98" s="32" t="s">
        <v>219</v>
      </c>
      <c r="H98" s="32" t="s">
        <v>140</v>
      </c>
      <c r="I98" s="31">
        <v>6.6</v>
      </c>
      <c r="J98" s="31">
        <v>7.2</v>
      </c>
    </row>
    <row r="99" spans="1:10" x14ac:dyDescent="0.25">
      <c r="A99" s="59" t="s">
        <v>44</v>
      </c>
      <c r="B99" s="60" t="s">
        <v>65</v>
      </c>
      <c r="C99" s="60" t="s">
        <v>61</v>
      </c>
      <c r="D99" s="60" t="s">
        <v>61</v>
      </c>
      <c r="E99" s="60" t="s">
        <v>64</v>
      </c>
      <c r="F99" s="60" t="s">
        <v>61</v>
      </c>
      <c r="G99" s="60" t="s">
        <v>152</v>
      </c>
      <c r="H99" s="60" t="s">
        <v>62</v>
      </c>
      <c r="I99" s="38">
        <f>I100+I118+I124+I134+I113</f>
        <v>12712</v>
      </c>
      <c r="J99" s="38">
        <f>J100+J118+J124+J134+J113</f>
        <v>12701.3</v>
      </c>
    </row>
    <row r="100" spans="1:10" x14ac:dyDescent="0.25">
      <c r="A100" s="52" t="s">
        <v>45</v>
      </c>
      <c r="B100" s="34" t="s">
        <v>65</v>
      </c>
      <c r="C100" s="34" t="s">
        <v>60</v>
      </c>
      <c r="D100" s="34" t="s">
        <v>61</v>
      </c>
      <c r="E100" s="34" t="s">
        <v>64</v>
      </c>
      <c r="F100" s="34" t="s">
        <v>61</v>
      </c>
      <c r="G100" s="34" t="s">
        <v>152</v>
      </c>
      <c r="H100" s="34" t="s">
        <v>62</v>
      </c>
      <c r="I100" s="30">
        <f>I101</f>
        <v>3165.1</v>
      </c>
      <c r="J100" s="30">
        <f>J101</f>
        <v>2764.7</v>
      </c>
    </row>
    <row r="101" spans="1:10" ht="26.25" x14ac:dyDescent="0.25">
      <c r="A101" s="41" t="s">
        <v>284</v>
      </c>
      <c r="B101" s="32" t="s">
        <v>65</v>
      </c>
      <c r="C101" s="32" t="s">
        <v>60</v>
      </c>
      <c r="D101" s="32" t="s">
        <v>283</v>
      </c>
      <c r="E101" s="32" t="s">
        <v>64</v>
      </c>
      <c r="F101" s="32" t="s">
        <v>61</v>
      </c>
      <c r="G101" s="32" t="s">
        <v>152</v>
      </c>
      <c r="H101" s="32" t="s">
        <v>62</v>
      </c>
      <c r="I101" s="31">
        <f>I102+I109</f>
        <v>3165.1</v>
      </c>
      <c r="J101" s="31">
        <f>J102+J109</f>
        <v>2764.7</v>
      </c>
    </row>
    <row r="102" spans="1:10" ht="39" x14ac:dyDescent="0.25">
      <c r="A102" s="41" t="s">
        <v>179</v>
      </c>
      <c r="B102" s="32" t="s">
        <v>65</v>
      </c>
      <c r="C102" s="32" t="s">
        <v>60</v>
      </c>
      <c r="D102" s="32" t="s">
        <v>283</v>
      </c>
      <c r="E102" s="32" t="s">
        <v>64</v>
      </c>
      <c r="F102" s="32" t="s">
        <v>60</v>
      </c>
      <c r="G102" s="32" t="s">
        <v>152</v>
      </c>
      <c r="H102" s="32" t="s">
        <v>62</v>
      </c>
      <c r="I102" s="31">
        <f>I106+I103</f>
        <v>2710.9</v>
      </c>
      <c r="J102" s="31">
        <f>J106+J103</f>
        <v>2293.1</v>
      </c>
    </row>
    <row r="103" spans="1:10" ht="26.25" x14ac:dyDescent="0.25">
      <c r="A103" s="41" t="s">
        <v>285</v>
      </c>
      <c r="B103" s="32" t="s">
        <v>65</v>
      </c>
      <c r="C103" s="32" t="s">
        <v>60</v>
      </c>
      <c r="D103" s="32" t="s">
        <v>283</v>
      </c>
      <c r="E103" s="32" t="s">
        <v>64</v>
      </c>
      <c r="F103" s="32" t="s">
        <v>60</v>
      </c>
      <c r="G103" s="101" t="s">
        <v>196</v>
      </c>
      <c r="H103" s="32" t="s">
        <v>62</v>
      </c>
      <c r="I103" s="31">
        <f>I104</f>
        <v>1465.2</v>
      </c>
      <c r="J103" s="31">
        <f>J104</f>
        <v>1000</v>
      </c>
    </row>
    <row r="104" spans="1:10" ht="63.75" x14ac:dyDescent="0.25">
      <c r="A104" s="63" t="s">
        <v>190</v>
      </c>
      <c r="B104" s="32" t="s">
        <v>65</v>
      </c>
      <c r="C104" s="32" t="s">
        <v>60</v>
      </c>
      <c r="D104" s="32" t="s">
        <v>283</v>
      </c>
      <c r="E104" s="32" t="s">
        <v>64</v>
      </c>
      <c r="F104" s="32" t="s">
        <v>60</v>
      </c>
      <c r="G104" s="101" t="s">
        <v>196</v>
      </c>
      <c r="H104" s="32" t="s">
        <v>139</v>
      </c>
      <c r="I104" s="31">
        <f>I105</f>
        <v>1465.2</v>
      </c>
      <c r="J104" s="31">
        <f>J105</f>
        <v>1000</v>
      </c>
    </row>
    <row r="105" spans="1:10" x14ac:dyDescent="0.25">
      <c r="A105" s="37" t="s">
        <v>39</v>
      </c>
      <c r="B105" s="32" t="s">
        <v>65</v>
      </c>
      <c r="C105" s="32" t="s">
        <v>60</v>
      </c>
      <c r="D105" s="32" t="s">
        <v>283</v>
      </c>
      <c r="E105" s="32" t="s">
        <v>64</v>
      </c>
      <c r="F105" s="32" t="s">
        <v>60</v>
      </c>
      <c r="G105" s="101" t="s">
        <v>196</v>
      </c>
      <c r="H105" s="32" t="s">
        <v>140</v>
      </c>
      <c r="I105" s="31">
        <v>1465.2</v>
      </c>
      <c r="J105" s="31">
        <v>1000</v>
      </c>
    </row>
    <row r="106" spans="1:10" ht="26.25" x14ac:dyDescent="0.25">
      <c r="A106" s="103" t="s">
        <v>286</v>
      </c>
      <c r="B106" s="32" t="s">
        <v>65</v>
      </c>
      <c r="C106" s="32" t="s">
        <v>60</v>
      </c>
      <c r="D106" s="32" t="s">
        <v>283</v>
      </c>
      <c r="E106" s="32" t="s">
        <v>64</v>
      </c>
      <c r="F106" s="32" t="s">
        <v>60</v>
      </c>
      <c r="G106" s="32" t="s">
        <v>225</v>
      </c>
      <c r="H106" s="32" t="s">
        <v>62</v>
      </c>
      <c r="I106" s="31">
        <f>I107</f>
        <v>1245.7</v>
      </c>
      <c r="J106" s="31">
        <f>J107</f>
        <v>1293.0999999999999</v>
      </c>
    </row>
    <row r="107" spans="1:10" ht="63.75" x14ac:dyDescent="0.25">
      <c r="A107" s="63" t="s">
        <v>190</v>
      </c>
      <c r="B107" s="32" t="s">
        <v>65</v>
      </c>
      <c r="C107" s="32" t="s">
        <v>60</v>
      </c>
      <c r="D107" s="32" t="s">
        <v>283</v>
      </c>
      <c r="E107" s="32" t="s">
        <v>64</v>
      </c>
      <c r="F107" s="32" t="s">
        <v>60</v>
      </c>
      <c r="G107" s="32" t="s">
        <v>225</v>
      </c>
      <c r="H107" s="32" t="s">
        <v>139</v>
      </c>
      <c r="I107" s="31">
        <f>I108</f>
        <v>1245.7</v>
      </c>
      <c r="J107" s="31">
        <f>J108</f>
        <v>1293.0999999999999</v>
      </c>
    </row>
    <row r="108" spans="1:10" x14ac:dyDescent="0.25">
      <c r="A108" s="37" t="s">
        <v>39</v>
      </c>
      <c r="B108" s="32" t="s">
        <v>65</v>
      </c>
      <c r="C108" s="32" t="s">
        <v>60</v>
      </c>
      <c r="D108" s="32" t="s">
        <v>283</v>
      </c>
      <c r="E108" s="32" t="s">
        <v>64</v>
      </c>
      <c r="F108" s="32" t="s">
        <v>60</v>
      </c>
      <c r="G108" s="32" t="s">
        <v>225</v>
      </c>
      <c r="H108" s="32" t="s">
        <v>140</v>
      </c>
      <c r="I108" s="31">
        <v>1245.7</v>
      </c>
      <c r="J108" s="31">
        <v>1293.0999999999999</v>
      </c>
    </row>
    <row r="109" spans="1:10" x14ac:dyDescent="0.25">
      <c r="A109" s="112" t="s">
        <v>287</v>
      </c>
      <c r="B109" s="130" t="s">
        <v>65</v>
      </c>
      <c r="C109" s="101" t="s">
        <v>60</v>
      </c>
      <c r="D109" s="101" t="s">
        <v>283</v>
      </c>
      <c r="E109" s="101" t="s">
        <v>64</v>
      </c>
      <c r="F109" s="101" t="s">
        <v>63</v>
      </c>
      <c r="G109" s="101" t="s">
        <v>152</v>
      </c>
      <c r="H109" s="101" t="s">
        <v>62</v>
      </c>
      <c r="I109" s="31">
        <f t="shared" ref="I109:J111" si="13">I110</f>
        <v>454.2</v>
      </c>
      <c r="J109" s="31">
        <f t="shared" si="13"/>
        <v>471.6</v>
      </c>
    </row>
    <row r="110" spans="1:10" ht="39" x14ac:dyDescent="0.25">
      <c r="A110" s="103" t="s">
        <v>229</v>
      </c>
      <c r="B110" s="130" t="s">
        <v>65</v>
      </c>
      <c r="C110" s="101" t="s">
        <v>60</v>
      </c>
      <c r="D110" s="101" t="s">
        <v>283</v>
      </c>
      <c r="E110" s="101" t="s">
        <v>64</v>
      </c>
      <c r="F110" s="101" t="s">
        <v>63</v>
      </c>
      <c r="G110" s="101" t="s">
        <v>163</v>
      </c>
      <c r="H110" s="101" t="s">
        <v>62</v>
      </c>
      <c r="I110" s="31">
        <f t="shared" si="13"/>
        <v>454.2</v>
      </c>
      <c r="J110" s="31">
        <f t="shared" si="13"/>
        <v>471.6</v>
      </c>
    </row>
    <row r="111" spans="1:10" ht="63.75" x14ac:dyDescent="0.25">
      <c r="A111" s="63" t="s">
        <v>190</v>
      </c>
      <c r="B111" s="130" t="s">
        <v>65</v>
      </c>
      <c r="C111" s="101" t="s">
        <v>60</v>
      </c>
      <c r="D111" s="101" t="s">
        <v>283</v>
      </c>
      <c r="E111" s="101" t="s">
        <v>64</v>
      </c>
      <c r="F111" s="101" t="s">
        <v>63</v>
      </c>
      <c r="G111" s="101" t="s">
        <v>163</v>
      </c>
      <c r="H111" s="101" t="s">
        <v>139</v>
      </c>
      <c r="I111" s="31">
        <f t="shared" si="13"/>
        <v>454.2</v>
      </c>
      <c r="J111" s="31">
        <f t="shared" si="13"/>
        <v>471.6</v>
      </c>
    </row>
    <row r="112" spans="1:10" x14ac:dyDescent="0.25">
      <c r="A112" s="103" t="s">
        <v>39</v>
      </c>
      <c r="B112" s="130" t="s">
        <v>65</v>
      </c>
      <c r="C112" s="101" t="s">
        <v>60</v>
      </c>
      <c r="D112" s="101" t="s">
        <v>283</v>
      </c>
      <c r="E112" s="101" t="s">
        <v>64</v>
      </c>
      <c r="F112" s="101" t="s">
        <v>63</v>
      </c>
      <c r="G112" s="101" t="s">
        <v>163</v>
      </c>
      <c r="H112" s="101" t="s">
        <v>140</v>
      </c>
      <c r="I112" s="31">
        <v>454.2</v>
      </c>
      <c r="J112" s="31">
        <v>471.6</v>
      </c>
    </row>
    <row r="113" spans="1:10" x14ac:dyDescent="0.25">
      <c r="A113" s="185" t="s">
        <v>385</v>
      </c>
      <c r="B113" s="186" t="s">
        <v>65</v>
      </c>
      <c r="C113" s="187" t="s">
        <v>70</v>
      </c>
      <c r="D113" s="187" t="s">
        <v>61</v>
      </c>
      <c r="E113" s="187" t="s">
        <v>64</v>
      </c>
      <c r="F113" s="187" t="s">
        <v>61</v>
      </c>
      <c r="G113" s="187" t="s">
        <v>152</v>
      </c>
      <c r="H113" s="187" t="s">
        <v>62</v>
      </c>
      <c r="I113" s="30">
        <f t="shared" ref="I113:I115" si="14">I114</f>
        <v>0</v>
      </c>
      <c r="J113" s="30">
        <f t="shared" ref="J113:J115" si="15">J114</f>
        <v>300</v>
      </c>
    </row>
    <row r="114" spans="1:10" ht="26.25" x14ac:dyDescent="0.25">
      <c r="A114" s="188" t="s">
        <v>288</v>
      </c>
      <c r="B114" s="104" t="s">
        <v>65</v>
      </c>
      <c r="C114" s="104" t="s">
        <v>70</v>
      </c>
      <c r="D114" s="104" t="s">
        <v>289</v>
      </c>
      <c r="E114" s="104" t="s">
        <v>64</v>
      </c>
      <c r="F114" s="104" t="s">
        <v>61</v>
      </c>
      <c r="G114" s="104" t="s">
        <v>152</v>
      </c>
      <c r="H114" s="104" t="s">
        <v>62</v>
      </c>
      <c r="I114" s="31">
        <f t="shared" si="14"/>
        <v>0</v>
      </c>
      <c r="J114" s="31">
        <f t="shared" si="15"/>
        <v>300</v>
      </c>
    </row>
    <row r="115" spans="1:10" ht="26.25" x14ac:dyDescent="0.25">
      <c r="A115" s="188" t="s">
        <v>386</v>
      </c>
      <c r="B115" s="189" t="s">
        <v>65</v>
      </c>
      <c r="C115" s="132" t="s">
        <v>70</v>
      </c>
      <c r="D115" s="132" t="s">
        <v>289</v>
      </c>
      <c r="E115" s="132" t="s">
        <v>64</v>
      </c>
      <c r="F115" s="132" t="s">
        <v>67</v>
      </c>
      <c r="G115" s="132" t="s">
        <v>152</v>
      </c>
      <c r="H115" s="132" t="s">
        <v>62</v>
      </c>
      <c r="I115" s="31">
        <f t="shared" si="14"/>
        <v>0</v>
      </c>
      <c r="J115" s="31">
        <f t="shared" si="15"/>
        <v>300</v>
      </c>
    </row>
    <row r="116" spans="1:10" ht="39" x14ac:dyDescent="0.25">
      <c r="A116" s="178" t="s">
        <v>229</v>
      </c>
      <c r="B116" s="189" t="s">
        <v>65</v>
      </c>
      <c r="C116" s="132" t="s">
        <v>70</v>
      </c>
      <c r="D116" s="132" t="s">
        <v>289</v>
      </c>
      <c r="E116" s="132" t="s">
        <v>64</v>
      </c>
      <c r="F116" s="132" t="s">
        <v>67</v>
      </c>
      <c r="G116" s="132" t="s">
        <v>163</v>
      </c>
      <c r="H116" s="132" t="s">
        <v>62</v>
      </c>
      <c r="I116" s="31">
        <f>I117</f>
        <v>0</v>
      </c>
      <c r="J116" s="31">
        <f>J117</f>
        <v>300</v>
      </c>
    </row>
    <row r="117" spans="1:10" ht="26.25" x14ac:dyDescent="0.25">
      <c r="A117" s="178" t="s">
        <v>131</v>
      </c>
      <c r="B117" s="189" t="s">
        <v>65</v>
      </c>
      <c r="C117" s="132" t="s">
        <v>70</v>
      </c>
      <c r="D117" s="132" t="s">
        <v>289</v>
      </c>
      <c r="E117" s="132" t="s">
        <v>64</v>
      </c>
      <c r="F117" s="132" t="s">
        <v>67</v>
      </c>
      <c r="G117" s="132" t="s">
        <v>163</v>
      </c>
      <c r="H117" s="132" t="s">
        <v>74</v>
      </c>
      <c r="I117" s="31">
        <v>0</v>
      </c>
      <c r="J117" s="31">
        <v>300</v>
      </c>
    </row>
    <row r="118" spans="1:10" x14ac:dyDescent="0.25">
      <c r="A118" s="39" t="s">
        <v>244</v>
      </c>
      <c r="B118" s="34" t="s">
        <v>65</v>
      </c>
      <c r="C118" s="34" t="s">
        <v>68</v>
      </c>
      <c r="D118" s="34" t="s">
        <v>61</v>
      </c>
      <c r="E118" s="34" t="s">
        <v>64</v>
      </c>
      <c r="F118" s="34" t="s">
        <v>61</v>
      </c>
      <c r="G118" s="34" t="s">
        <v>152</v>
      </c>
      <c r="H118" s="34" t="s">
        <v>62</v>
      </c>
      <c r="I118" s="30">
        <f>I119</f>
        <v>9067.1</v>
      </c>
      <c r="J118" s="30">
        <f>J119</f>
        <v>9156.8000000000011</v>
      </c>
    </row>
    <row r="119" spans="1:10" ht="26.25" x14ac:dyDescent="0.25">
      <c r="A119" s="37" t="s">
        <v>288</v>
      </c>
      <c r="B119" s="104" t="s">
        <v>65</v>
      </c>
      <c r="C119" s="104" t="s">
        <v>68</v>
      </c>
      <c r="D119" s="104" t="s">
        <v>289</v>
      </c>
      <c r="E119" s="104" t="s">
        <v>64</v>
      </c>
      <c r="F119" s="104" t="s">
        <v>61</v>
      </c>
      <c r="G119" s="104" t="s">
        <v>152</v>
      </c>
      <c r="H119" s="32" t="s">
        <v>62</v>
      </c>
      <c r="I119" s="31">
        <f t="shared" ref="I119:J120" si="16">I120</f>
        <v>9067.1</v>
      </c>
      <c r="J119" s="31">
        <f t="shared" si="16"/>
        <v>9156.8000000000011</v>
      </c>
    </row>
    <row r="120" spans="1:10" ht="26.25" x14ac:dyDescent="0.25">
      <c r="A120" s="37" t="s">
        <v>180</v>
      </c>
      <c r="B120" s="104" t="s">
        <v>65</v>
      </c>
      <c r="C120" s="104" t="s">
        <v>68</v>
      </c>
      <c r="D120" s="104" t="s">
        <v>289</v>
      </c>
      <c r="E120" s="104" t="s">
        <v>64</v>
      </c>
      <c r="F120" s="104" t="s">
        <v>63</v>
      </c>
      <c r="G120" s="104" t="s">
        <v>152</v>
      </c>
      <c r="H120" s="55" t="s">
        <v>62</v>
      </c>
      <c r="I120" s="43">
        <f t="shared" si="16"/>
        <v>9067.1</v>
      </c>
      <c r="J120" s="43">
        <f t="shared" si="16"/>
        <v>9156.8000000000011</v>
      </c>
    </row>
    <row r="121" spans="1:10" ht="39" x14ac:dyDescent="0.25">
      <c r="A121" s="103" t="s">
        <v>229</v>
      </c>
      <c r="B121" s="104" t="s">
        <v>65</v>
      </c>
      <c r="C121" s="104" t="s">
        <v>68</v>
      </c>
      <c r="D121" s="104" t="s">
        <v>289</v>
      </c>
      <c r="E121" s="104" t="s">
        <v>64</v>
      </c>
      <c r="F121" s="104" t="s">
        <v>63</v>
      </c>
      <c r="G121" s="104" t="s">
        <v>163</v>
      </c>
      <c r="H121" s="55" t="s">
        <v>62</v>
      </c>
      <c r="I121" s="43">
        <f t="shared" ref="I121:J121" si="17">I122</f>
        <v>9067.1</v>
      </c>
      <c r="J121" s="43">
        <f t="shared" si="17"/>
        <v>9156.8000000000011</v>
      </c>
    </row>
    <row r="122" spans="1:10" ht="25.5" x14ac:dyDescent="0.25">
      <c r="A122" s="63" t="s">
        <v>191</v>
      </c>
      <c r="B122" s="55" t="s">
        <v>65</v>
      </c>
      <c r="C122" s="55" t="s">
        <v>68</v>
      </c>
      <c r="D122" s="104" t="s">
        <v>289</v>
      </c>
      <c r="E122" s="55" t="s">
        <v>64</v>
      </c>
      <c r="F122" s="55" t="s">
        <v>63</v>
      </c>
      <c r="G122" s="55" t="s">
        <v>163</v>
      </c>
      <c r="H122" s="55" t="s">
        <v>73</v>
      </c>
      <c r="I122" s="43">
        <f>I123</f>
        <v>9067.1</v>
      </c>
      <c r="J122" s="43">
        <f>J123</f>
        <v>9156.8000000000011</v>
      </c>
    </row>
    <row r="123" spans="1:10" ht="26.25" x14ac:dyDescent="0.25">
      <c r="A123" s="37" t="s">
        <v>131</v>
      </c>
      <c r="B123" s="32" t="s">
        <v>65</v>
      </c>
      <c r="C123" s="32" t="s">
        <v>68</v>
      </c>
      <c r="D123" s="104" t="s">
        <v>289</v>
      </c>
      <c r="E123" s="55" t="s">
        <v>64</v>
      </c>
      <c r="F123" s="55" t="s">
        <v>63</v>
      </c>
      <c r="G123" s="55" t="s">
        <v>163</v>
      </c>
      <c r="H123" s="55" t="s">
        <v>74</v>
      </c>
      <c r="I123" s="43">
        <f>9402.1-335</f>
        <v>9067.1</v>
      </c>
      <c r="J123" s="43">
        <f>9863.6-706.8</f>
        <v>9156.8000000000011</v>
      </c>
    </row>
    <row r="124" spans="1:10" x14ac:dyDescent="0.25">
      <c r="A124" s="44" t="s">
        <v>46</v>
      </c>
      <c r="B124" s="34" t="s">
        <v>65</v>
      </c>
      <c r="C124" s="34" t="s">
        <v>164</v>
      </c>
      <c r="D124" s="34" t="s">
        <v>61</v>
      </c>
      <c r="E124" s="34" t="s">
        <v>64</v>
      </c>
      <c r="F124" s="34" t="s">
        <v>61</v>
      </c>
      <c r="G124" s="34" t="s">
        <v>152</v>
      </c>
      <c r="H124" s="34" t="s">
        <v>62</v>
      </c>
      <c r="I124" s="30">
        <f>I125</f>
        <v>179.8</v>
      </c>
      <c r="J124" s="30">
        <f>J125</f>
        <v>179.8</v>
      </c>
    </row>
    <row r="125" spans="1:10" ht="39" x14ac:dyDescent="0.25">
      <c r="A125" s="140" t="s">
        <v>264</v>
      </c>
      <c r="B125" s="130" t="s">
        <v>65</v>
      </c>
      <c r="C125" s="101" t="s">
        <v>164</v>
      </c>
      <c r="D125" s="101" t="s">
        <v>265</v>
      </c>
      <c r="E125" s="101" t="s">
        <v>64</v>
      </c>
      <c r="F125" s="101" t="s">
        <v>61</v>
      </c>
      <c r="G125" s="101" t="s">
        <v>152</v>
      </c>
      <c r="H125" s="32" t="s">
        <v>62</v>
      </c>
      <c r="I125" s="31">
        <f>I126+I130</f>
        <v>179.8</v>
      </c>
      <c r="J125" s="31">
        <f>J126+J130</f>
        <v>179.8</v>
      </c>
    </row>
    <row r="126" spans="1:10" ht="39" x14ac:dyDescent="0.25">
      <c r="A126" s="62" t="s">
        <v>218</v>
      </c>
      <c r="B126" s="130" t="s">
        <v>65</v>
      </c>
      <c r="C126" s="101" t="s">
        <v>164</v>
      </c>
      <c r="D126" s="101" t="s">
        <v>265</v>
      </c>
      <c r="E126" s="101" t="s">
        <v>64</v>
      </c>
      <c r="F126" s="101" t="s">
        <v>60</v>
      </c>
      <c r="G126" s="101" t="s">
        <v>152</v>
      </c>
      <c r="H126" s="32" t="s">
        <v>62</v>
      </c>
      <c r="I126" s="31">
        <f t="shared" ref="I126:J126" si="18">I127</f>
        <v>13</v>
      </c>
      <c r="J126" s="31">
        <f t="shared" si="18"/>
        <v>13</v>
      </c>
    </row>
    <row r="127" spans="1:10" ht="24" customHeight="1" x14ac:dyDescent="0.25">
      <c r="A127" s="45" t="s">
        <v>47</v>
      </c>
      <c r="B127" s="130" t="s">
        <v>65</v>
      </c>
      <c r="C127" s="101" t="s">
        <v>164</v>
      </c>
      <c r="D127" s="101" t="s">
        <v>265</v>
      </c>
      <c r="E127" s="101" t="s">
        <v>64</v>
      </c>
      <c r="F127" s="101" t="s">
        <v>60</v>
      </c>
      <c r="G127" s="101" t="s">
        <v>181</v>
      </c>
      <c r="H127" s="32" t="s">
        <v>62</v>
      </c>
      <c r="I127" s="31">
        <f>I128</f>
        <v>13</v>
      </c>
      <c r="J127" s="31">
        <f>J128</f>
        <v>13</v>
      </c>
    </row>
    <row r="128" spans="1:10" ht="25.5" x14ac:dyDescent="0.25">
      <c r="A128" s="63" t="s">
        <v>191</v>
      </c>
      <c r="B128" s="130" t="s">
        <v>65</v>
      </c>
      <c r="C128" s="101" t="s">
        <v>164</v>
      </c>
      <c r="D128" s="101" t="s">
        <v>265</v>
      </c>
      <c r="E128" s="101" t="s">
        <v>64</v>
      </c>
      <c r="F128" s="101" t="s">
        <v>60</v>
      </c>
      <c r="G128" s="32" t="s">
        <v>181</v>
      </c>
      <c r="H128" s="32" t="s">
        <v>73</v>
      </c>
      <c r="I128" s="31">
        <f>I129</f>
        <v>13</v>
      </c>
      <c r="J128" s="31">
        <f>J129</f>
        <v>13</v>
      </c>
    </row>
    <row r="129" spans="1:10" ht="25.5" x14ac:dyDescent="0.25">
      <c r="A129" s="45" t="s">
        <v>131</v>
      </c>
      <c r="B129" s="130" t="s">
        <v>65</v>
      </c>
      <c r="C129" s="101" t="s">
        <v>164</v>
      </c>
      <c r="D129" s="101" t="s">
        <v>265</v>
      </c>
      <c r="E129" s="101" t="s">
        <v>64</v>
      </c>
      <c r="F129" s="101" t="s">
        <v>60</v>
      </c>
      <c r="G129" s="32" t="s">
        <v>181</v>
      </c>
      <c r="H129" s="32" t="s">
        <v>74</v>
      </c>
      <c r="I129" s="31">
        <v>13</v>
      </c>
      <c r="J129" s="31">
        <v>13</v>
      </c>
    </row>
    <row r="130" spans="1:10" ht="51.75" x14ac:dyDescent="0.25">
      <c r="A130" s="103" t="s">
        <v>220</v>
      </c>
      <c r="B130" s="130" t="s">
        <v>65</v>
      </c>
      <c r="C130" s="101" t="s">
        <v>164</v>
      </c>
      <c r="D130" s="101" t="s">
        <v>265</v>
      </c>
      <c r="E130" s="101" t="s">
        <v>64</v>
      </c>
      <c r="F130" s="101" t="s">
        <v>63</v>
      </c>
      <c r="G130" s="101" t="s">
        <v>152</v>
      </c>
      <c r="H130" s="32" t="s">
        <v>62</v>
      </c>
      <c r="I130" s="31">
        <f t="shared" ref="I130:J131" si="19">I131</f>
        <v>166.8</v>
      </c>
      <c r="J130" s="31">
        <f t="shared" si="19"/>
        <v>166.8</v>
      </c>
    </row>
    <row r="131" spans="1:10" x14ac:dyDescent="0.25">
      <c r="A131" s="45" t="s">
        <v>47</v>
      </c>
      <c r="B131" s="130" t="s">
        <v>65</v>
      </c>
      <c r="C131" s="101" t="s">
        <v>164</v>
      </c>
      <c r="D131" s="101" t="s">
        <v>265</v>
      </c>
      <c r="E131" s="101" t="s">
        <v>64</v>
      </c>
      <c r="F131" s="101" t="s">
        <v>63</v>
      </c>
      <c r="G131" s="101" t="s">
        <v>181</v>
      </c>
      <c r="H131" s="32" t="s">
        <v>62</v>
      </c>
      <c r="I131" s="31">
        <f t="shared" si="19"/>
        <v>166.8</v>
      </c>
      <c r="J131" s="31">
        <f t="shared" si="19"/>
        <v>166.8</v>
      </c>
    </row>
    <row r="132" spans="1:10" ht="25.5" x14ac:dyDescent="0.25">
      <c r="A132" s="63" t="s">
        <v>191</v>
      </c>
      <c r="B132" s="130" t="s">
        <v>65</v>
      </c>
      <c r="C132" s="101" t="s">
        <v>164</v>
      </c>
      <c r="D132" s="101" t="s">
        <v>265</v>
      </c>
      <c r="E132" s="101" t="s">
        <v>64</v>
      </c>
      <c r="F132" s="101" t="s">
        <v>63</v>
      </c>
      <c r="G132" s="32" t="s">
        <v>181</v>
      </c>
      <c r="H132" s="32" t="s">
        <v>73</v>
      </c>
      <c r="I132" s="31">
        <f>I133</f>
        <v>166.8</v>
      </c>
      <c r="J132" s="31">
        <f>J133</f>
        <v>166.8</v>
      </c>
    </row>
    <row r="133" spans="1:10" ht="25.5" x14ac:dyDescent="0.25">
      <c r="A133" s="45" t="s">
        <v>131</v>
      </c>
      <c r="B133" s="130" t="s">
        <v>65</v>
      </c>
      <c r="C133" s="101" t="s">
        <v>164</v>
      </c>
      <c r="D133" s="101" t="s">
        <v>265</v>
      </c>
      <c r="E133" s="101" t="s">
        <v>64</v>
      </c>
      <c r="F133" s="101" t="s">
        <v>63</v>
      </c>
      <c r="G133" s="32" t="s">
        <v>181</v>
      </c>
      <c r="H133" s="32" t="s">
        <v>74</v>
      </c>
      <c r="I133" s="31">
        <v>166.8</v>
      </c>
      <c r="J133" s="31">
        <v>166.8</v>
      </c>
    </row>
    <row r="134" spans="1:10" x14ac:dyDescent="0.25">
      <c r="A134" s="129" t="s">
        <v>227</v>
      </c>
      <c r="B134" s="34" t="s">
        <v>65</v>
      </c>
      <c r="C134" s="34" t="s">
        <v>226</v>
      </c>
      <c r="D134" s="34" t="s">
        <v>61</v>
      </c>
      <c r="E134" s="34" t="s">
        <v>64</v>
      </c>
      <c r="F134" s="34" t="s">
        <v>61</v>
      </c>
      <c r="G134" s="34" t="s">
        <v>152</v>
      </c>
      <c r="H134" s="34" t="s">
        <v>62</v>
      </c>
      <c r="I134" s="30">
        <f t="shared" ref="I134:J137" si="20">I135</f>
        <v>300</v>
      </c>
      <c r="J134" s="30">
        <f t="shared" si="20"/>
        <v>300</v>
      </c>
    </row>
    <row r="135" spans="1:10" ht="39" x14ac:dyDescent="0.25">
      <c r="A135" s="103" t="s">
        <v>290</v>
      </c>
      <c r="B135" s="131" t="s">
        <v>65</v>
      </c>
      <c r="C135" s="132" t="s">
        <v>226</v>
      </c>
      <c r="D135" s="132" t="s">
        <v>291</v>
      </c>
      <c r="E135" s="132" t="s">
        <v>64</v>
      </c>
      <c r="F135" s="132" t="s">
        <v>61</v>
      </c>
      <c r="G135" s="132" t="s">
        <v>152</v>
      </c>
      <c r="H135" s="132" t="s">
        <v>62</v>
      </c>
      <c r="I135" s="31">
        <f t="shared" si="20"/>
        <v>300</v>
      </c>
      <c r="J135" s="31">
        <f t="shared" si="20"/>
        <v>300</v>
      </c>
    </row>
    <row r="136" spans="1:10" ht="39" x14ac:dyDescent="0.25">
      <c r="A136" s="103" t="s">
        <v>185</v>
      </c>
      <c r="B136" s="131" t="s">
        <v>65</v>
      </c>
      <c r="C136" s="132" t="s">
        <v>226</v>
      </c>
      <c r="D136" s="132" t="s">
        <v>291</v>
      </c>
      <c r="E136" s="132" t="s">
        <v>64</v>
      </c>
      <c r="F136" s="132" t="s">
        <v>60</v>
      </c>
      <c r="G136" s="132" t="s">
        <v>152</v>
      </c>
      <c r="H136" s="132" t="s">
        <v>62</v>
      </c>
      <c r="I136" s="31">
        <f t="shared" si="20"/>
        <v>300</v>
      </c>
      <c r="J136" s="31">
        <f t="shared" si="20"/>
        <v>300</v>
      </c>
    </row>
    <row r="137" spans="1:10" ht="25.5" x14ac:dyDescent="0.25">
      <c r="A137" s="63" t="s">
        <v>191</v>
      </c>
      <c r="B137" s="131" t="s">
        <v>65</v>
      </c>
      <c r="C137" s="132" t="s">
        <v>226</v>
      </c>
      <c r="D137" s="132" t="s">
        <v>291</v>
      </c>
      <c r="E137" s="132" t="s">
        <v>64</v>
      </c>
      <c r="F137" s="132" t="s">
        <v>60</v>
      </c>
      <c r="G137" s="132" t="s">
        <v>163</v>
      </c>
      <c r="H137" s="32" t="s">
        <v>73</v>
      </c>
      <c r="I137" s="31">
        <f t="shared" si="20"/>
        <v>300</v>
      </c>
      <c r="J137" s="31">
        <f t="shared" si="20"/>
        <v>300</v>
      </c>
    </row>
    <row r="138" spans="1:10" ht="26.25" customHeight="1" x14ac:dyDescent="0.25">
      <c r="A138" s="45" t="s">
        <v>131</v>
      </c>
      <c r="B138" s="131" t="s">
        <v>65</v>
      </c>
      <c r="C138" s="132" t="s">
        <v>226</v>
      </c>
      <c r="D138" s="132" t="s">
        <v>291</v>
      </c>
      <c r="E138" s="132" t="s">
        <v>64</v>
      </c>
      <c r="F138" s="132" t="s">
        <v>60</v>
      </c>
      <c r="G138" s="132" t="s">
        <v>163</v>
      </c>
      <c r="H138" s="32" t="s">
        <v>74</v>
      </c>
      <c r="I138" s="31">
        <v>300</v>
      </c>
      <c r="J138" s="31">
        <v>300</v>
      </c>
    </row>
    <row r="139" spans="1:10" x14ac:dyDescent="0.25">
      <c r="A139" s="59" t="s">
        <v>48</v>
      </c>
      <c r="B139" s="60" t="s">
        <v>69</v>
      </c>
      <c r="C139" s="60" t="s">
        <v>61</v>
      </c>
      <c r="D139" s="60" t="s">
        <v>61</v>
      </c>
      <c r="E139" s="60" t="s">
        <v>64</v>
      </c>
      <c r="F139" s="60" t="s">
        <v>61</v>
      </c>
      <c r="G139" s="60" t="s">
        <v>152</v>
      </c>
      <c r="H139" s="60" t="s">
        <v>62</v>
      </c>
      <c r="I139" s="38">
        <f>I140+I157+I174</f>
        <v>13943.7</v>
      </c>
      <c r="J139" s="38">
        <f>J140+J157+J174</f>
        <v>12003</v>
      </c>
    </row>
    <row r="140" spans="1:10" x14ac:dyDescent="0.25">
      <c r="A140" s="46" t="s">
        <v>49</v>
      </c>
      <c r="B140" s="53" t="s">
        <v>69</v>
      </c>
      <c r="C140" s="53" t="s">
        <v>60</v>
      </c>
      <c r="D140" s="53" t="s">
        <v>61</v>
      </c>
      <c r="E140" s="53" t="s">
        <v>64</v>
      </c>
      <c r="F140" s="53" t="s">
        <v>61</v>
      </c>
      <c r="G140" s="53" t="s">
        <v>152</v>
      </c>
      <c r="H140" s="53" t="s">
        <v>62</v>
      </c>
      <c r="I140" s="30">
        <f>I141+I147+I152</f>
        <v>2015.5</v>
      </c>
      <c r="J140" s="30">
        <f>J141+J147+J152</f>
        <v>1711.1</v>
      </c>
    </row>
    <row r="141" spans="1:10" ht="37.5" customHeight="1" x14ac:dyDescent="0.25">
      <c r="A141" s="47" t="s">
        <v>292</v>
      </c>
      <c r="B141" s="54" t="s">
        <v>69</v>
      </c>
      <c r="C141" s="54" t="s">
        <v>60</v>
      </c>
      <c r="D141" s="54" t="s">
        <v>293</v>
      </c>
      <c r="E141" s="54" t="s">
        <v>64</v>
      </c>
      <c r="F141" s="54" t="s">
        <v>61</v>
      </c>
      <c r="G141" s="54" t="s">
        <v>152</v>
      </c>
      <c r="H141" s="54" t="s">
        <v>62</v>
      </c>
      <c r="I141" s="43">
        <f>I142</f>
        <v>371</v>
      </c>
      <c r="J141" s="43">
        <f>J142</f>
        <v>371</v>
      </c>
    </row>
    <row r="142" spans="1:10" ht="26.25" x14ac:dyDescent="0.25">
      <c r="A142" s="47" t="s">
        <v>76</v>
      </c>
      <c r="B142" s="54" t="s">
        <v>69</v>
      </c>
      <c r="C142" s="54" t="s">
        <v>60</v>
      </c>
      <c r="D142" s="54" t="s">
        <v>293</v>
      </c>
      <c r="E142" s="54" t="s">
        <v>72</v>
      </c>
      <c r="F142" s="54" t="s">
        <v>61</v>
      </c>
      <c r="G142" s="54" t="s">
        <v>152</v>
      </c>
      <c r="H142" s="54" t="s">
        <v>62</v>
      </c>
      <c r="I142" s="43">
        <f t="shared" ref="I142:J144" si="21">I143</f>
        <v>371</v>
      </c>
      <c r="J142" s="43">
        <f t="shared" si="21"/>
        <v>371</v>
      </c>
    </row>
    <row r="143" spans="1:10" ht="25.5" x14ac:dyDescent="0.25">
      <c r="A143" s="48" t="s">
        <v>182</v>
      </c>
      <c r="B143" s="54" t="s">
        <v>69</v>
      </c>
      <c r="C143" s="54" t="s">
        <v>60</v>
      </c>
      <c r="D143" s="54" t="s">
        <v>293</v>
      </c>
      <c r="E143" s="54" t="s">
        <v>72</v>
      </c>
      <c r="F143" s="54" t="s">
        <v>60</v>
      </c>
      <c r="G143" s="54" t="s">
        <v>152</v>
      </c>
      <c r="H143" s="54" t="s">
        <v>62</v>
      </c>
      <c r="I143" s="43">
        <f t="shared" si="21"/>
        <v>371</v>
      </c>
      <c r="J143" s="43">
        <f t="shared" si="21"/>
        <v>371</v>
      </c>
    </row>
    <row r="144" spans="1:10" ht="38.25" x14ac:dyDescent="0.25">
      <c r="A144" s="48" t="s">
        <v>229</v>
      </c>
      <c r="B144" s="54" t="s">
        <v>69</v>
      </c>
      <c r="C144" s="54" t="s">
        <v>60</v>
      </c>
      <c r="D144" s="54" t="s">
        <v>293</v>
      </c>
      <c r="E144" s="54" t="s">
        <v>72</v>
      </c>
      <c r="F144" s="54" t="s">
        <v>60</v>
      </c>
      <c r="G144" s="54" t="s">
        <v>163</v>
      </c>
      <c r="H144" s="54" t="s">
        <v>62</v>
      </c>
      <c r="I144" s="43">
        <f t="shared" si="21"/>
        <v>371</v>
      </c>
      <c r="J144" s="43">
        <f t="shared" si="21"/>
        <v>371</v>
      </c>
    </row>
    <row r="145" spans="1:10" ht="25.5" x14ac:dyDescent="0.25">
      <c r="A145" s="63" t="s">
        <v>191</v>
      </c>
      <c r="B145" s="54" t="s">
        <v>69</v>
      </c>
      <c r="C145" s="54" t="s">
        <v>60</v>
      </c>
      <c r="D145" s="54" t="s">
        <v>293</v>
      </c>
      <c r="E145" s="54" t="s">
        <v>72</v>
      </c>
      <c r="F145" s="54" t="s">
        <v>60</v>
      </c>
      <c r="G145" s="54" t="s">
        <v>163</v>
      </c>
      <c r="H145" s="54" t="s">
        <v>73</v>
      </c>
      <c r="I145" s="43">
        <f>I146</f>
        <v>371</v>
      </c>
      <c r="J145" s="43">
        <f>J146</f>
        <v>371</v>
      </c>
    </row>
    <row r="146" spans="1:10" ht="23.25" customHeight="1" x14ac:dyDescent="0.25">
      <c r="A146" s="45" t="s">
        <v>131</v>
      </c>
      <c r="B146" s="54" t="s">
        <v>69</v>
      </c>
      <c r="C146" s="54" t="s">
        <v>60</v>
      </c>
      <c r="D146" s="54" t="s">
        <v>293</v>
      </c>
      <c r="E146" s="54" t="s">
        <v>72</v>
      </c>
      <c r="F146" s="54" t="s">
        <v>60</v>
      </c>
      <c r="G146" s="54" t="s">
        <v>163</v>
      </c>
      <c r="H146" s="54" t="s">
        <v>74</v>
      </c>
      <c r="I146" s="43">
        <v>371</v>
      </c>
      <c r="J146" s="43">
        <v>371</v>
      </c>
    </row>
    <row r="147" spans="1:10" ht="26.25" x14ac:dyDescent="0.25">
      <c r="A147" s="47" t="s">
        <v>50</v>
      </c>
      <c r="B147" s="68" t="s">
        <v>69</v>
      </c>
      <c r="C147" s="68" t="s">
        <v>60</v>
      </c>
      <c r="D147" s="68" t="s">
        <v>293</v>
      </c>
      <c r="E147" s="68" t="s">
        <v>80</v>
      </c>
      <c r="F147" s="68" t="s">
        <v>61</v>
      </c>
      <c r="G147" s="68" t="s">
        <v>152</v>
      </c>
      <c r="H147" s="68" t="s">
        <v>62</v>
      </c>
      <c r="I147" s="43">
        <f t="shared" ref="I147:J149" si="22">I148</f>
        <v>363.2</v>
      </c>
      <c r="J147" s="43">
        <f t="shared" si="22"/>
        <v>0</v>
      </c>
    </row>
    <row r="148" spans="1:10" ht="51.75" x14ac:dyDescent="0.25">
      <c r="A148" s="47" t="s">
        <v>228</v>
      </c>
      <c r="B148" s="55" t="s">
        <v>69</v>
      </c>
      <c r="C148" s="55" t="s">
        <v>60</v>
      </c>
      <c r="D148" s="55" t="s">
        <v>293</v>
      </c>
      <c r="E148" s="55" t="s">
        <v>80</v>
      </c>
      <c r="F148" s="55" t="s">
        <v>60</v>
      </c>
      <c r="G148" s="55" t="s">
        <v>152</v>
      </c>
      <c r="H148" s="55" t="s">
        <v>62</v>
      </c>
      <c r="I148" s="43">
        <f t="shared" si="22"/>
        <v>363.2</v>
      </c>
      <c r="J148" s="43">
        <f t="shared" si="22"/>
        <v>0</v>
      </c>
    </row>
    <row r="149" spans="1:10" x14ac:dyDescent="0.25">
      <c r="A149" s="47" t="s">
        <v>294</v>
      </c>
      <c r="B149" s="55" t="s">
        <v>69</v>
      </c>
      <c r="C149" s="55" t="s">
        <v>60</v>
      </c>
      <c r="D149" s="55" t="s">
        <v>293</v>
      </c>
      <c r="E149" s="55" t="s">
        <v>80</v>
      </c>
      <c r="F149" s="55" t="s">
        <v>60</v>
      </c>
      <c r="G149" s="55" t="s">
        <v>295</v>
      </c>
      <c r="H149" s="55" t="s">
        <v>62</v>
      </c>
      <c r="I149" s="43">
        <f t="shared" si="22"/>
        <v>363.2</v>
      </c>
      <c r="J149" s="43">
        <f t="shared" si="22"/>
        <v>0</v>
      </c>
    </row>
    <row r="150" spans="1:10" ht="18" customHeight="1" x14ac:dyDescent="0.25">
      <c r="A150" s="37" t="s">
        <v>34</v>
      </c>
      <c r="B150" s="55" t="s">
        <v>69</v>
      </c>
      <c r="C150" s="55" t="s">
        <v>60</v>
      </c>
      <c r="D150" s="55" t="s">
        <v>293</v>
      </c>
      <c r="E150" s="55" t="s">
        <v>80</v>
      </c>
      <c r="F150" s="55" t="s">
        <v>60</v>
      </c>
      <c r="G150" s="55" t="s">
        <v>295</v>
      </c>
      <c r="H150" s="55" t="s">
        <v>78</v>
      </c>
      <c r="I150" s="43">
        <f>I151</f>
        <v>363.2</v>
      </c>
      <c r="J150" s="43">
        <f>J151</f>
        <v>0</v>
      </c>
    </row>
    <row r="151" spans="1:10" ht="51.75" x14ac:dyDescent="0.25">
      <c r="A151" s="47" t="s">
        <v>207</v>
      </c>
      <c r="B151" s="55" t="s">
        <v>69</v>
      </c>
      <c r="C151" s="55" t="s">
        <v>60</v>
      </c>
      <c r="D151" s="55" t="s">
        <v>293</v>
      </c>
      <c r="E151" s="55" t="s">
        <v>80</v>
      </c>
      <c r="F151" s="55" t="s">
        <v>60</v>
      </c>
      <c r="G151" s="55" t="s">
        <v>295</v>
      </c>
      <c r="H151" s="55" t="s">
        <v>183</v>
      </c>
      <c r="I151" s="43">
        <v>363.2</v>
      </c>
      <c r="J151" s="43">
        <v>0</v>
      </c>
    </row>
    <row r="152" spans="1:10" ht="25.5" x14ac:dyDescent="0.25">
      <c r="A152" s="45" t="s">
        <v>230</v>
      </c>
      <c r="B152" s="130" t="s">
        <v>69</v>
      </c>
      <c r="C152" s="101" t="s">
        <v>60</v>
      </c>
      <c r="D152" s="101" t="s">
        <v>293</v>
      </c>
      <c r="E152" s="104" t="s">
        <v>75</v>
      </c>
      <c r="F152" s="104" t="s">
        <v>61</v>
      </c>
      <c r="G152" s="104" t="s">
        <v>152</v>
      </c>
      <c r="H152" s="101" t="s">
        <v>62</v>
      </c>
      <c r="I152" s="43">
        <f t="shared" ref="I152:J154" si="23">I153</f>
        <v>1281.3</v>
      </c>
      <c r="J152" s="43">
        <f t="shared" si="23"/>
        <v>1340.1</v>
      </c>
    </row>
    <row r="153" spans="1:10" ht="38.25" x14ac:dyDescent="0.25">
      <c r="A153" s="45" t="s">
        <v>296</v>
      </c>
      <c r="B153" s="130" t="s">
        <v>69</v>
      </c>
      <c r="C153" s="101" t="s">
        <v>60</v>
      </c>
      <c r="D153" s="101" t="s">
        <v>293</v>
      </c>
      <c r="E153" s="104" t="s">
        <v>75</v>
      </c>
      <c r="F153" s="104" t="s">
        <v>60</v>
      </c>
      <c r="G153" s="104" t="s">
        <v>152</v>
      </c>
      <c r="H153" s="101" t="s">
        <v>62</v>
      </c>
      <c r="I153" s="43">
        <f t="shared" si="23"/>
        <v>1281.3</v>
      </c>
      <c r="J153" s="43">
        <f t="shared" si="23"/>
        <v>1340.1</v>
      </c>
    </row>
    <row r="154" spans="1:10" ht="38.25" x14ac:dyDescent="0.25">
      <c r="A154" s="45" t="s">
        <v>229</v>
      </c>
      <c r="B154" s="130" t="s">
        <v>69</v>
      </c>
      <c r="C154" s="101" t="s">
        <v>60</v>
      </c>
      <c r="D154" s="101" t="s">
        <v>293</v>
      </c>
      <c r="E154" s="104" t="s">
        <v>75</v>
      </c>
      <c r="F154" s="104" t="s">
        <v>60</v>
      </c>
      <c r="G154" s="104" t="s">
        <v>163</v>
      </c>
      <c r="H154" s="101" t="s">
        <v>62</v>
      </c>
      <c r="I154" s="43">
        <f t="shared" si="23"/>
        <v>1281.3</v>
      </c>
      <c r="J154" s="43">
        <f t="shared" si="23"/>
        <v>1340.1</v>
      </c>
    </row>
    <row r="155" spans="1:10" ht="33" customHeight="1" x14ac:dyDescent="0.25">
      <c r="A155" s="63" t="s">
        <v>191</v>
      </c>
      <c r="B155" s="130" t="s">
        <v>69</v>
      </c>
      <c r="C155" s="101" t="s">
        <v>60</v>
      </c>
      <c r="D155" s="101" t="s">
        <v>293</v>
      </c>
      <c r="E155" s="104" t="s">
        <v>75</v>
      </c>
      <c r="F155" s="104" t="s">
        <v>60</v>
      </c>
      <c r="G155" s="104" t="s">
        <v>163</v>
      </c>
      <c r="H155" s="101" t="s">
        <v>73</v>
      </c>
      <c r="I155" s="43">
        <f>I156</f>
        <v>1281.3</v>
      </c>
      <c r="J155" s="43">
        <f>J156</f>
        <v>1340.1</v>
      </c>
    </row>
    <row r="156" spans="1:10" ht="25.5" x14ac:dyDescent="0.25">
      <c r="A156" s="45" t="s">
        <v>131</v>
      </c>
      <c r="B156" s="130" t="s">
        <v>69</v>
      </c>
      <c r="C156" s="101" t="s">
        <v>60</v>
      </c>
      <c r="D156" s="101" t="s">
        <v>293</v>
      </c>
      <c r="E156" s="104" t="s">
        <v>75</v>
      </c>
      <c r="F156" s="104" t="s">
        <v>60</v>
      </c>
      <c r="G156" s="104" t="s">
        <v>163</v>
      </c>
      <c r="H156" s="101" t="s">
        <v>74</v>
      </c>
      <c r="I156" s="43">
        <v>1281.3</v>
      </c>
      <c r="J156" s="43">
        <v>1340.1</v>
      </c>
    </row>
    <row r="157" spans="1:10" x14ac:dyDescent="0.25">
      <c r="A157" s="44" t="s">
        <v>51</v>
      </c>
      <c r="B157" s="34" t="s">
        <v>69</v>
      </c>
      <c r="C157" s="34" t="s">
        <v>63</v>
      </c>
      <c r="D157" s="34" t="s">
        <v>61</v>
      </c>
      <c r="E157" s="34" t="s">
        <v>64</v>
      </c>
      <c r="F157" s="34" t="s">
        <v>61</v>
      </c>
      <c r="G157" s="34" t="s">
        <v>152</v>
      </c>
      <c r="H157" s="34" t="s">
        <v>62</v>
      </c>
      <c r="I157" s="30">
        <f>I158+I169</f>
        <v>8880.2000000000007</v>
      </c>
      <c r="J157" s="30">
        <f>J158+J169</f>
        <v>7453.1</v>
      </c>
    </row>
    <row r="158" spans="1:10" ht="37.5" customHeight="1" x14ac:dyDescent="0.25">
      <c r="A158" s="29" t="s">
        <v>292</v>
      </c>
      <c r="B158" s="55" t="s">
        <v>69</v>
      </c>
      <c r="C158" s="55" t="s">
        <v>63</v>
      </c>
      <c r="D158" s="55" t="s">
        <v>293</v>
      </c>
      <c r="E158" s="55" t="s">
        <v>64</v>
      </c>
      <c r="F158" s="55" t="s">
        <v>61</v>
      </c>
      <c r="G158" s="55" t="s">
        <v>152</v>
      </c>
      <c r="H158" s="55" t="s">
        <v>62</v>
      </c>
      <c r="I158" s="43">
        <f>I159+I164</f>
        <v>8830.2000000000007</v>
      </c>
      <c r="J158" s="43">
        <f>J159+J164</f>
        <v>7403.1</v>
      </c>
    </row>
    <row r="159" spans="1:10" ht="25.5" customHeight="1" x14ac:dyDescent="0.25">
      <c r="A159" s="29" t="s">
        <v>130</v>
      </c>
      <c r="B159" s="55" t="s">
        <v>69</v>
      </c>
      <c r="C159" s="55" t="s">
        <v>63</v>
      </c>
      <c r="D159" s="55" t="s">
        <v>293</v>
      </c>
      <c r="E159" s="55" t="s">
        <v>66</v>
      </c>
      <c r="F159" s="55" t="s">
        <v>61</v>
      </c>
      <c r="G159" s="55" t="s">
        <v>152</v>
      </c>
      <c r="H159" s="55" t="s">
        <v>62</v>
      </c>
      <c r="I159" s="43">
        <f t="shared" ref="I159:J159" si="24">I160</f>
        <v>300</v>
      </c>
      <c r="J159" s="43">
        <f t="shared" si="24"/>
        <v>300</v>
      </c>
    </row>
    <row r="160" spans="1:10" ht="38.25" x14ac:dyDescent="0.25">
      <c r="A160" s="29" t="s">
        <v>184</v>
      </c>
      <c r="B160" s="55" t="s">
        <v>69</v>
      </c>
      <c r="C160" s="55" t="s">
        <v>63</v>
      </c>
      <c r="D160" s="55" t="s">
        <v>293</v>
      </c>
      <c r="E160" s="55" t="s">
        <v>66</v>
      </c>
      <c r="F160" s="55" t="s">
        <v>60</v>
      </c>
      <c r="G160" s="55" t="s">
        <v>152</v>
      </c>
      <c r="H160" s="55" t="s">
        <v>62</v>
      </c>
      <c r="I160" s="43">
        <f t="shared" ref="I160:J162" si="25">I161</f>
        <v>300</v>
      </c>
      <c r="J160" s="43">
        <f t="shared" si="25"/>
        <v>300</v>
      </c>
    </row>
    <row r="161" spans="1:10" ht="38.25" x14ac:dyDescent="0.25">
      <c r="A161" s="45" t="s">
        <v>229</v>
      </c>
      <c r="B161" s="55" t="s">
        <v>69</v>
      </c>
      <c r="C161" s="55" t="s">
        <v>63</v>
      </c>
      <c r="D161" s="55" t="s">
        <v>293</v>
      </c>
      <c r="E161" s="55" t="s">
        <v>66</v>
      </c>
      <c r="F161" s="55" t="s">
        <v>60</v>
      </c>
      <c r="G161" s="104" t="s">
        <v>163</v>
      </c>
      <c r="H161" s="55" t="s">
        <v>62</v>
      </c>
      <c r="I161" s="43">
        <f t="shared" si="25"/>
        <v>300</v>
      </c>
      <c r="J161" s="43">
        <f t="shared" si="25"/>
        <v>300</v>
      </c>
    </row>
    <row r="162" spans="1:10" ht="25.5" x14ac:dyDescent="0.25">
      <c r="A162" s="63" t="s">
        <v>191</v>
      </c>
      <c r="B162" s="55" t="s">
        <v>69</v>
      </c>
      <c r="C162" s="55" t="s">
        <v>63</v>
      </c>
      <c r="D162" s="55" t="s">
        <v>293</v>
      </c>
      <c r="E162" s="55" t="s">
        <v>66</v>
      </c>
      <c r="F162" s="55" t="s">
        <v>60</v>
      </c>
      <c r="G162" s="104" t="s">
        <v>163</v>
      </c>
      <c r="H162" s="55" t="s">
        <v>73</v>
      </c>
      <c r="I162" s="43">
        <f t="shared" si="25"/>
        <v>300</v>
      </c>
      <c r="J162" s="43">
        <f t="shared" si="25"/>
        <v>300</v>
      </c>
    </row>
    <row r="163" spans="1:10" ht="25.5" x14ac:dyDescent="0.25">
      <c r="A163" s="45" t="s">
        <v>131</v>
      </c>
      <c r="B163" s="55" t="s">
        <v>69</v>
      </c>
      <c r="C163" s="55" t="s">
        <v>63</v>
      </c>
      <c r="D163" s="55" t="s">
        <v>293</v>
      </c>
      <c r="E163" s="55" t="s">
        <v>66</v>
      </c>
      <c r="F163" s="55" t="s">
        <v>60</v>
      </c>
      <c r="G163" s="104" t="s">
        <v>163</v>
      </c>
      <c r="H163" s="55" t="s">
        <v>74</v>
      </c>
      <c r="I163" s="43">
        <v>300</v>
      </c>
      <c r="J163" s="43">
        <v>300</v>
      </c>
    </row>
    <row r="164" spans="1:10" ht="26.25" x14ac:dyDescent="0.25">
      <c r="A164" s="47" t="s">
        <v>50</v>
      </c>
      <c r="B164" s="163" t="s">
        <v>69</v>
      </c>
      <c r="C164" s="164" t="s">
        <v>63</v>
      </c>
      <c r="D164" s="164" t="s">
        <v>293</v>
      </c>
      <c r="E164" s="164" t="s">
        <v>80</v>
      </c>
      <c r="F164" s="164" t="s">
        <v>61</v>
      </c>
      <c r="G164" s="164" t="s">
        <v>152</v>
      </c>
      <c r="H164" s="104" t="s">
        <v>62</v>
      </c>
      <c r="I164" s="43">
        <f t="shared" ref="I164:J165" si="26">I165</f>
        <v>8530.2000000000007</v>
      </c>
      <c r="J164" s="43">
        <f t="shared" si="26"/>
        <v>7103.1</v>
      </c>
    </row>
    <row r="165" spans="1:10" ht="51.75" x14ac:dyDescent="0.25">
      <c r="A165" s="47" t="s">
        <v>228</v>
      </c>
      <c r="B165" s="105" t="s">
        <v>69</v>
      </c>
      <c r="C165" s="104" t="s">
        <v>63</v>
      </c>
      <c r="D165" s="104" t="s">
        <v>293</v>
      </c>
      <c r="E165" s="104" t="s">
        <v>80</v>
      </c>
      <c r="F165" s="105" t="s">
        <v>60</v>
      </c>
      <c r="G165" s="105" t="s">
        <v>152</v>
      </c>
      <c r="H165" s="104" t="s">
        <v>62</v>
      </c>
      <c r="I165" s="43">
        <f t="shared" si="26"/>
        <v>8530.2000000000007</v>
      </c>
      <c r="J165" s="43">
        <f t="shared" si="26"/>
        <v>7103.1</v>
      </c>
    </row>
    <row r="166" spans="1:10" x14ac:dyDescent="0.25">
      <c r="A166" s="47" t="s">
        <v>294</v>
      </c>
      <c r="B166" s="105" t="s">
        <v>69</v>
      </c>
      <c r="C166" s="104" t="s">
        <v>63</v>
      </c>
      <c r="D166" s="104" t="s">
        <v>293</v>
      </c>
      <c r="E166" s="104" t="s">
        <v>80</v>
      </c>
      <c r="F166" s="105" t="s">
        <v>60</v>
      </c>
      <c r="G166" s="105" t="s">
        <v>295</v>
      </c>
      <c r="H166" s="104" t="s">
        <v>62</v>
      </c>
      <c r="I166" s="43">
        <f>I167</f>
        <v>8530.2000000000007</v>
      </c>
      <c r="J166" s="43">
        <f>J167</f>
        <v>7103.1</v>
      </c>
    </row>
    <row r="167" spans="1:10" x14ac:dyDescent="0.25">
      <c r="A167" s="37" t="s">
        <v>34</v>
      </c>
      <c r="B167" s="55" t="s">
        <v>69</v>
      </c>
      <c r="C167" s="55" t="s">
        <v>63</v>
      </c>
      <c r="D167" s="55" t="s">
        <v>293</v>
      </c>
      <c r="E167" s="104" t="s">
        <v>80</v>
      </c>
      <c r="F167" s="105" t="s">
        <v>60</v>
      </c>
      <c r="G167" s="105" t="s">
        <v>295</v>
      </c>
      <c r="H167" s="55" t="s">
        <v>78</v>
      </c>
      <c r="I167" s="43">
        <f>I168</f>
        <v>8530.2000000000007</v>
      </c>
      <c r="J167" s="43">
        <f>J168</f>
        <v>7103.1</v>
      </c>
    </row>
    <row r="168" spans="1:10" ht="42" customHeight="1" x14ac:dyDescent="0.25">
      <c r="A168" s="47" t="s">
        <v>207</v>
      </c>
      <c r="B168" s="55" t="s">
        <v>69</v>
      </c>
      <c r="C168" s="55" t="s">
        <v>63</v>
      </c>
      <c r="D168" s="55" t="s">
        <v>293</v>
      </c>
      <c r="E168" s="104" t="s">
        <v>80</v>
      </c>
      <c r="F168" s="105" t="s">
        <v>60</v>
      </c>
      <c r="G168" s="105" t="s">
        <v>295</v>
      </c>
      <c r="H168" s="55" t="s">
        <v>183</v>
      </c>
      <c r="I168" s="43">
        <v>8530.2000000000007</v>
      </c>
      <c r="J168" s="43">
        <v>7103.1</v>
      </c>
    </row>
    <row r="169" spans="1:10" ht="25.5" x14ac:dyDescent="0.25">
      <c r="A169" s="146" t="s">
        <v>230</v>
      </c>
      <c r="B169" s="32" t="s">
        <v>69</v>
      </c>
      <c r="C169" s="133" t="s">
        <v>63</v>
      </c>
      <c r="D169" s="101" t="s">
        <v>293</v>
      </c>
      <c r="E169" s="104" t="s">
        <v>75</v>
      </c>
      <c r="F169" s="104" t="s">
        <v>61</v>
      </c>
      <c r="G169" s="104" t="s">
        <v>152</v>
      </c>
      <c r="H169" s="133" t="s">
        <v>62</v>
      </c>
      <c r="I169" s="43">
        <f t="shared" ref="I169:I171" si="27">I170</f>
        <v>50</v>
      </c>
      <c r="J169" s="43">
        <f>J170</f>
        <v>50</v>
      </c>
    </row>
    <row r="170" spans="1:10" ht="38.25" x14ac:dyDescent="0.25">
      <c r="A170" s="146" t="s">
        <v>298</v>
      </c>
      <c r="B170" s="32" t="s">
        <v>69</v>
      </c>
      <c r="C170" s="133" t="s">
        <v>63</v>
      </c>
      <c r="D170" s="101" t="s">
        <v>293</v>
      </c>
      <c r="E170" s="104" t="s">
        <v>75</v>
      </c>
      <c r="F170" s="104" t="s">
        <v>63</v>
      </c>
      <c r="G170" s="104" t="s">
        <v>152</v>
      </c>
      <c r="H170" s="133" t="s">
        <v>62</v>
      </c>
      <c r="I170" s="43">
        <f t="shared" si="27"/>
        <v>50</v>
      </c>
      <c r="J170" s="43">
        <f t="shared" ref="J170:J171" si="28">J171</f>
        <v>50</v>
      </c>
    </row>
    <row r="171" spans="1:10" ht="32.25" customHeight="1" x14ac:dyDescent="0.25">
      <c r="A171" s="103" t="s">
        <v>229</v>
      </c>
      <c r="B171" s="32" t="s">
        <v>69</v>
      </c>
      <c r="C171" s="133" t="s">
        <v>63</v>
      </c>
      <c r="D171" s="101" t="s">
        <v>293</v>
      </c>
      <c r="E171" s="104" t="s">
        <v>75</v>
      </c>
      <c r="F171" s="104" t="s">
        <v>63</v>
      </c>
      <c r="G171" s="104" t="s">
        <v>163</v>
      </c>
      <c r="H171" s="133" t="s">
        <v>62</v>
      </c>
      <c r="I171" s="43">
        <f t="shared" si="27"/>
        <v>50</v>
      </c>
      <c r="J171" s="43">
        <f t="shared" si="28"/>
        <v>50</v>
      </c>
    </row>
    <row r="172" spans="1:10" ht="25.5" x14ac:dyDescent="0.25">
      <c r="A172" s="63" t="s">
        <v>191</v>
      </c>
      <c r="B172" s="105" t="s">
        <v>69</v>
      </c>
      <c r="C172" s="104" t="s">
        <v>63</v>
      </c>
      <c r="D172" s="104" t="s">
        <v>293</v>
      </c>
      <c r="E172" s="104" t="s">
        <v>75</v>
      </c>
      <c r="F172" s="104" t="s">
        <v>63</v>
      </c>
      <c r="G172" s="104" t="s">
        <v>163</v>
      </c>
      <c r="H172" s="55" t="s">
        <v>73</v>
      </c>
      <c r="I172" s="43">
        <f>I173</f>
        <v>50</v>
      </c>
      <c r="J172" s="43">
        <f>J173</f>
        <v>50</v>
      </c>
    </row>
    <row r="173" spans="1:10" ht="25.5" x14ac:dyDescent="0.25">
      <c r="A173" s="45" t="s">
        <v>131</v>
      </c>
      <c r="B173" s="105" t="s">
        <v>69</v>
      </c>
      <c r="C173" s="104" t="s">
        <v>63</v>
      </c>
      <c r="D173" s="104" t="s">
        <v>293</v>
      </c>
      <c r="E173" s="104" t="s">
        <v>75</v>
      </c>
      <c r="F173" s="104" t="s">
        <v>63</v>
      </c>
      <c r="G173" s="104" t="s">
        <v>163</v>
      </c>
      <c r="H173" s="55" t="s">
        <v>74</v>
      </c>
      <c r="I173" s="43">
        <v>50</v>
      </c>
      <c r="J173" s="43">
        <v>50</v>
      </c>
    </row>
    <row r="174" spans="1:10" x14ac:dyDescent="0.25">
      <c r="A174" s="44" t="s">
        <v>52</v>
      </c>
      <c r="B174" s="34" t="s">
        <v>69</v>
      </c>
      <c r="C174" s="34" t="s">
        <v>67</v>
      </c>
      <c r="D174" s="34" t="s">
        <v>61</v>
      </c>
      <c r="E174" s="34" t="s">
        <v>64</v>
      </c>
      <c r="F174" s="34" t="s">
        <v>61</v>
      </c>
      <c r="G174" s="34" t="s">
        <v>152</v>
      </c>
      <c r="H174" s="34" t="s">
        <v>62</v>
      </c>
      <c r="I174" s="30">
        <f>I175+I184</f>
        <v>3048</v>
      </c>
      <c r="J174" s="30">
        <f>J175+J184</f>
        <v>2838.8</v>
      </c>
    </row>
    <row r="175" spans="1:10" ht="39" x14ac:dyDescent="0.25">
      <c r="A175" s="37" t="s">
        <v>307</v>
      </c>
      <c r="B175" s="131" t="s">
        <v>69</v>
      </c>
      <c r="C175" s="132" t="s">
        <v>67</v>
      </c>
      <c r="D175" s="132" t="s">
        <v>256</v>
      </c>
      <c r="E175" s="132" t="s">
        <v>64</v>
      </c>
      <c r="F175" s="132" t="s">
        <v>61</v>
      </c>
      <c r="G175" s="132" t="s">
        <v>152</v>
      </c>
      <c r="H175" s="132" t="s">
        <v>62</v>
      </c>
      <c r="I175" s="31">
        <f>I176+I180</f>
        <v>2418</v>
      </c>
      <c r="J175" s="31">
        <f>J176+J180</f>
        <v>2838.8</v>
      </c>
    </row>
    <row r="176" spans="1:10" ht="39" x14ac:dyDescent="0.25">
      <c r="A176" s="37" t="s">
        <v>257</v>
      </c>
      <c r="B176" s="131" t="s">
        <v>69</v>
      </c>
      <c r="C176" s="132" t="s">
        <v>67</v>
      </c>
      <c r="D176" s="132" t="s">
        <v>256</v>
      </c>
      <c r="E176" s="132" t="s">
        <v>64</v>
      </c>
      <c r="F176" s="132" t="s">
        <v>60</v>
      </c>
      <c r="G176" s="132" t="s">
        <v>152</v>
      </c>
      <c r="H176" s="132" t="s">
        <v>62</v>
      </c>
      <c r="I176" s="31">
        <f t="shared" ref="I176:J178" si="29">I177</f>
        <v>400</v>
      </c>
      <c r="J176" s="31">
        <f t="shared" si="29"/>
        <v>400</v>
      </c>
    </row>
    <row r="177" spans="1:10" ht="27.75" customHeight="1" x14ac:dyDescent="0.25">
      <c r="A177" s="103" t="s">
        <v>229</v>
      </c>
      <c r="B177" s="131" t="s">
        <v>69</v>
      </c>
      <c r="C177" s="132" t="s">
        <v>67</v>
      </c>
      <c r="D177" s="132" t="s">
        <v>256</v>
      </c>
      <c r="E177" s="132" t="s">
        <v>64</v>
      </c>
      <c r="F177" s="132" t="s">
        <v>60</v>
      </c>
      <c r="G177" s="132" t="s">
        <v>163</v>
      </c>
      <c r="H177" s="132" t="s">
        <v>62</v>
      </c>
      <c r="I177" s="31">
        <f t="shared" si="29"/>
        <v>400</v>
      </c>
      <c r="J177" s="31">
        <f t="shared" si="29"/>
        <v>400</v>
      </c>
    </row>
    <row r="178" spans="1:10" ht="26.25" x14ac:dyDescent="0.25">
      <c r="A178" s="37" t="s">
        <v>191</v>
      </c>
      <c r="B178" s="131" t="s">
        <v>69</v>
      </c>
      <c r="C178" s="132" t="s">
        <v>67</v>
      </c>
      <c r="D178" s="132" t="s">
        <v>256</v>
      </c>
      <c r="E178" s="132" t="s">
        <v>64</v>
      </c>
      <c r="F178" s="132" t="s">
        <v>60</v>
      </c>
      <c r="G178" s="132" t="s">
        <v>163</v>
      </c>
      <c r="H178" s="32" t="s">
        <v>73</v>
      </c>
      <c r="I178" s="31">
        <f t="shared" si="29"/>
        <v>400</v>
      </c>
      <c r="J178" s="31">
        <f t="shared" si="29"/>
        <v>400</v>
      </c>
    </row>
    <row r="179" spans="1:10" ht="26.25" x14ac:dyDescent="0.25">
      <c r="A179" s="37" t="s">
        <v>131</v>
      </c>
      <c r="B179" s="131" t="s">
        <v>69</v>
      </c>
      <c r="C179" s="132" t="s">
        <v>67</v>
      </c>
      <c r="D179" s="132" t="s">
        <v>256</v>
      </c>
      <c r="E179" s="132" t="s">
        <v>64</v>
      </c>
      <c r="F179" s="132" t="s">
        <v>60</v>
      </c>
      <c r="G179" s="132" t="s">
        <v>163</v>
      </c>
      <c r="H179" s="32" t="s">
        <v>74</v>
      </c>
      <c r="I179" s="31">
        <v>400</v>
      </c>
      <c r="J179" s="31">
        <v>400</v>
      </c>
    </row>
    <row r="180" spans="1:10" ht="39" x14ac:dyDescent="0.25">
      <c r="A180" s="37" t="s">
        <v>258</v>
      </c>
      <c r="B180" s="131" t="s">
        <v>69</v>
      </c>
      <c r="C180" s="132" t="s">
        <v>67</v>
      </c>
      <c r="D180" s="132" t="s">
        <v>256</v>
      </c>
      <c r="E180" s="132" t="s">
        <v>64</v>
      </c>
      <c r="F180" s="132" t="s">
        <v>63</v>
      </c>
      <c r="G180" s="132" t="s">
        <v>152</v>
      </c>
      <c r="H180" s="132" t="s">
        <v>62</v>
      </c>
      <c r="I180" s="31">
        <f t="shared" ref="I180:J181" si="30">I181</f>
        <v>2018</v>
      </c>
      <c r="J180" s="31">
        <f t="shared" si="30"/>
        <v>2438.8000000000002</v>
      </c>
    </row>
    <row r="181" spans="1:10" ht="27.75" customHeight="1" x14ac:dyDescent="0.25">
      <c r="A181" s="103" t="s">
        <v>229</v>
      </c>
      <c r="B181" s="131" t="s">
        <v>69</v>
      </c>
      <c r="C181" s="132" t="s">
        <v>67</v>
      </c>
      <c r="D181" s="132" t="s">
        <v>256</v>
      </c>
      <c r="E181" s="132" t="s">
        <v>64</v>
      </c>
      <c r="F181" s="132" t="s">
        <v>63</v>
      </c>
      <c r="G181" s="132" t="s">
        <v>163</v>
      </c>
      <c r="H181" s="132" t="s">
        <v>62</v>
      </c>
      <c r="I181" s="31">
        <f t="shared" si="30"/>
        <v>2018</v>
      </c>
      <c r="J181" s="31">
        <f t="shared" si="30"/>
        <v>2438.8000000000002</v>
      </c>
    </row>
    <row r="182" spans="1:10" ht="26.25" x14ac:dyDescent="0.25">
      <c r="A182" s="37" t="s">
        <v>191</v>
      </c>
      <c r="B182" s="131" t="s">
        <v>69</v>
      </c>
      <c r="C182" s="132" t="s">
        <v>67</v>
      </c>
      <c r="D182" s="132" t="s">
        <v>256</v>
      </c>
      <c r="E182" s="132" t="s">
        <v>64</v>
      </c>
      <c r="F182" s="132" t="s">
        <v>63</v>
      </c>
      <c r="G182" s="132" t="s">
        <v>163</v>
      </c>
      <c r="H182" s="131" t="s">
        <v>73</v>
      </c>
      <c r="I182" s="31">
        <f>I183</f>
        <v>2018</v>
      </c>
      <c r="J182" s="31">
        <f>J183</f>
        <v>2438.8000000000002</v>
      </c>
    </row>
    <row r="183" spans="1:10" ht="26.25" x14ac:dyDescent="0.25">
      <c r="A183" s="37" t="s">
        <v>131</v>
      </c>
      <c r="B183" s="131" t="s">
        <v>69</v>
      </c>
      <c r="C183" s="132" t="s">
        <v>67</v>
      </c>
      <c r="D183" s="132" t="s">
        <v>256</v>
      </c>
      <c r="E183" s="132" t="s">
        <v>64</v>
      </c>
      <c r="F183" s="132" t="s">
        <v>63</v>
      </c>
      <c r="G183" s="132" t="s">
        <v>163</v>
      </c>
      <c r="H183" s="131" t="s">
        <v>74</v>
      </c>
      <c r="I183" s="31">
        <f>1683+335</f>
        <v>2018</v>
      </c>
      <c r="J183" s="31">
        <f>1732+706.8</f>
        <v>2438.8000000000002</v>
      </c>
    </row>
    <row r="184" spans="1:10" ht="38.25" x14ac:dyDescent="0.25">
      <c r="A184" s="29" t="s">
        <v>259</v>
      </c>
      <c r="B184" s="131" t="s">
        <v>69</v>
      </c>
      <c r="C184" s="132" t="s">
        <v>67</v>
      </c>
      <c r="D184" s="132" t="s">
        <v>260</v>
      </c>
      <c r="E184" s="132" t="s">
        <v>64</v>
      </c>
      <c r="F184" s="132" t="s">
        <v>61</v>
      </c>
      <c r="G184" s="132" t="s">
        <v>152</v>
      </c>
      <c r="H184" s="132" t="s">
        <v>62</v>
      </c>
      <c r="I184" s="31">
        <f>I185+I190</f>
        <v>630</v>
      </c>
      <c r="J184" s="31">
        <f>J185+J190</f>
        <v>0</v>
      </c>
    </row>
    <row r="185" spans="1:10" ht="25.5" x14ac:dyDescent="0.25">
      <c r="A185" s="29" t="s">
        <v>299</v>
      </c>
      <c r="B185" s="131" t="s">
        <v>69</v>
      </c>
      <c r="C185" s="132" t="s">
        <v>67</v>
      </c>
      <c r="D185" s="132" t="s">
        <v>260</v>
      </c>
      <c r="E185" s="132" t="s">
        <v>66</v>
      </c>
      <c r="F185" s="132" t="s">
        <v>61</v>
      </c>
      <c r="G185" s="132" t="s">
        <v>152</v>
      </c>
      <c r="H185" s="132" t="s">
        <v>62</v>
      </c>
      <c r="I185" s="31">
        <f t="shared" ref="I185:J188" si="31">I186</f>
        <v>230</v>
      </c>
      <c r="J185" s="31">
        <f t="shared" si="31"/>
        <v>0</v>
      </c>
    </row>
    <row r="186" spans="1:10" ht="25.5" x14ac:dyDescent="0.25">
      <c r="A186" s="29" t="s">
        <v>300</v>
      </c>
      <c r="B186" s="131" t="s">
        <v>69</v>
      </c>
      <c r="C186" s="132" t="s">
        <v>67</v>
      </c>
      <c r="D186" s="132" t="s">
        <v>260</v>
      </c>
      <c r="E186" s="132" t="s">
        <v>66</v>
      </c>
      <c r="F186" s="132" t="s">
        <v>301</v>
      </c>
      <c r="G186" s="132" t="s">
        <v>152</v>
      </c>
      <c r="H186" s="132" t="s">
        <v>62</v>
      </c>
      <c r="I186" s="31">
        <f t="shared" si="31"/>
        <v>230</v>
      </c>
      <c r="J186" s="31">
        <f t="shared" si="31"/>
        <v>0</v>
      </c>
    </row>
    <row r="187" spans="1:10" ht="26.25" x14ac:dyDescent="0.25">
      <c r="A187" s="103" t="s">
        <v>302</v>
      </c>
      <c r="B187" s="131" t="s">
        <v>69</v>
      </c>
      <c r="C187" s="132" t="s">
        <v>67</v>
      </c>
      <c r="D187" s="132" t="s">
        <v>260</v>
      </c>
      <c r="E187" s="132" t="s">
        <v>66</v>
      </c>
      <c r="F187" s="132" t="s">
        <v>301</v>
      </c>
      <c r="G187" s="132" t="s">
        <v>303</v>
      </c>
      <c r="H187" s="132" t="s">
        <v>62</v>
      </c>
      <c r="I187" s="31">
        <f t="shared" si="31"/>
        <v>230</v>
      </c>
      <c r="J187" s="31">
        <f t="shared" si="31"/>
        <v>0</v>
      </c>
    </row>
    <row r="188" spans="1:10" ht="26.25" x14ac:dyDescent="0.25">
      <c r="A188" s="37" t="s">
        <v>191</v>
      </c>
      <c r="B188" s="131" t="s">
        <v>69</v>
      </c>
      <c r="C188" s="132" t="s">
        <v>67</v>
      </c>
      <c r="D188" s="132" t="s">
        <v>260</v>
      </c>
      <c r="E188" s="132" t="s">
        <v>66</v>
      </c>
      <c r="F188" s="132" t="s">
        <v>301</v>
      </c>
      <c r="G188" s="132" t="s">
        <v>303</v>
      </c>
      <c r="H188" s="131" t="s">
        <v>73</v>
      </c>
      <c r="I188" s="31">
        <f t="shared" si="31"/>
        <v>230</v>
      </c>
      <c r="J188" s="31">
        <f t="shared" si="31"/>
        <v>0</v>
      </c>
    </row>
    <row r="189" spans="1:10" ht="26.25" x14ac:dyDescent="0.25">
      <c r="A189" s="37" t="s">
        <v>131</v>
      </c>
      <c r="B189" s="131" t="s">
        <v>69</v>
      </c>
      <c r="C189" s="132" t="s">
        <v>67</v>
      </c>
      <c r="D189" s="132" t="s">
        <v>260</v>
      </c>
      <c r="E189" s="132" t="s">
        <v>66</v>
      </c>
      <c r="F189" s="132" t="s">
        <v>301</v>
      </c>
      <c r="G189" s="132" t="s">
        <v>303</v>
      </c>
      <c r="H189" s="131" t="s">
        <v>74</v>
      </c>
      <c r="I189" s="31">
        <v>230</v>
      </c>
      <c r="J189" s="31">
        <v>0</v>
      </c>
    </row>
    <row r="190" spans="1:10" ht="25.5" x14ac:dyDescent="0.25">
      <c r="A190" s="29" t="s">
        <v>304</v>
      </c>
      <c r="B190" s="131" t="s">
        <v>69</v>
      </c>
      <c r="C190" s="132" t="s">
        <v>67</v>
      </c>
      <c r="D190" s="132" t="s">
        <v>260</v>
      </c>
      <c r="E190" s="132" t="s">
        <v>72</v>
      </c>
      <c r="F190" s="132" t="s">
        <v>61</v>
      </c>
      <c r="G190" s="132" t="s">
        <v>152</v>
      </c>
      <c r="H190" s="132" t="s">
        <v>62</v>
      </c>
      <c r="I190" s="31">
        <f t="shared" ref="I190:J193" si="32">I191</f>
        <v>400</v>
      </c>
      <c r="J190" s="31">
        <f t="shared" si="32"/>
        <v>0</v>
      </c>
    </row>
    <row r="191" spans="1:10" ht="25.5" x14ac:dyDescent="0.25">
      <c r="A191" s="153" t="s">
        <v>300</v>
      </c>
      <c r="B191" s="131" t="s">
        <v>69</v>
      </c>
      <c r="C191" s="132" t="s">
        <v>67</v>
      </c>
      <c r="D191" s="132" t="s">
        <v>260</v>
      </c>
      <c r="E191" s="132" t="s">
        <v>72</v>
      </c>
      <c r="F191" s="131" t="s">
        <v>301</v>
      </c>
      <c r="G191" s="132" t="s">
        <v>152</v>
      </c>
      <c r="H191" s="132" t="s">
        <v>62</v>
      </c>
      <c r="I191" s="31">
        <f t="shared" si="32"/>
        <v>400</v>
      </c>
      <c r="J191" s="31">
        <f t="shared" si="32"/>
        <v>0</v>
      </c>
    </row>
    <row r="192" spans="1:10" ht="25.5" x14ac:dyDescent="0.25">
      <c r="A192" s="153" t="s">
        <v>302</v>
      </c>
      <c r="B192" s="131" t="s">
        <v>69</v>
      </c>
      <c r="C192" s="131" t="s">
        <v>67</v>
      </c>
      <c r="D192" s="131" t="s">
        <v>260</v>
      </c>
      <c r="E192" s="131" t="s">
        <v>72</v>
      </c>
      <c r="F192" s="131" t="s">
        <v>301</v>
      </c>
      <c r="G192" s="131" t="s">
        <v>303</v>
      </c>
      <c r="H192" s="131" t="s">
        <v>62</v>
      </c>
      <c r="I192" s="31">
        <f t="shared" si="32"/>
        <v>400</v>
      </c>
      <c r="J192" s="31">
        <f t="shared" si="32"/>
        <v>0</v>
      </c>
    </row>
    <row r="193" spans="1:10" ht="26.25" x14ac:dyDescent="0.25">
      <c r="A193" s="37" t="s">
        <v>191</v>
      </c>
      <c r="B193" s="131" t="s">
        <v>69</v>
      </c>
      <c r="C193" s="131" t="s">
        <v>67</v>
      </c>
      <c r="D193" s="131" t="s">
        <v>260</v>
      </c>
      <c r="E193" s="131" t="s">
        <v>72</v>
      </c>
      <c r="F193" s="131" t="s">
        <v>301</v>
      </c>
      <c r="G193" s="131" t="s">
        <v>303</v>
      </c>
      <c r="H193" s="131" t="s">
        <v>73</v>
      </c>
      <c r="I193" s="31">
        <f t="shared" si="32"/>
        <v>400</v>
      </c>
      <c r="J193" s="31">
        <f t="shared" si="32"/>
        <v>0</v>
      </c>
    </row>
    <row r="194" spans="1:10" ht="26.25" x14ac:dyDescent="0.25">
      <c r="A194" s="37" t="s">
        <v>131</v>
      </c>
      <c r="B194" s="131" t="s">
        <v>69</v>
      </c>
      <c r="C194" s="131" t="s">
        <v>67</v>
      </c>
      <c r="D194" s="131" t="s">
        <v>260</v>
      </c>
      <c r="E194" s="131" t="s">
        <v>72</v>
      </c>
      <c r="F194" s="131" t="s">
        <v>301</v>
      </c>
      <c r="G194" s="131" t="s">
        <v>303</v>
      </c>
      <c r="H194" s="131" t="s">
        <v>74</v>
      </c>
      <c r="I194" s="31">
        <v>400</v>
      </c>
      <c r="J194" s="31">
        <v>0</v>
      </c>
    </row>
    <row r="195" spans="1:10" x14ac:dyDescent="0.25">
      <c r="A195" s="139" t="s">
        <v>321</v>
      </c>
      <c r="B195" s="138" t="s">
        <v>186</v>
      </c>
      <c r="C195" s="135" t="s">
        <v>61</v>
      </c>
      <c r="D195" s="135" t="s">
        <v>61</v>
      </c>
      <c r="E195" s="135" t="s">
        <v>64</v>
      </c>
      <c r="F195" s="135" t="s">
        <v>61</v>
      </c>
      <c r="G195" s="135" t="s">
        <v>152</v>
      </c>
      <c r="H195" s="138" t="s">
        <v>62</v>
      </c>
      <c r="I195" s="38">
        <f>I196</f>
        <v>4.3</v>
      </c>
      <c r="J195" s="38">
        <f>J196</f>
        <v>4.3</v>
      </c>
    </row>
    <row r="196" spans="1:10" x14ac:dyDescent="0.25">
      <c r="A196" s="127" t="s">
        <v>318</v>
      </c>
      <c r="B196" s="136" t="s">
        <v>186</v>
      </c>
      <c r="C196" s="137" t="s">
        <v>69</v>
      </c>
      <c r="D196" s="137" t="s">
        <v>61</v>
      </c>
      <c r="E196" s="137" t="s">
        <v>64</v>
      </c>
      <c r="F196" s="137" t="s">
        <v>61</v>
      </c>
      <c r="G196" s="137" t="s">
        <v>152</v>
      </c>
      <c r="H196" s="136" t="s">
        <v>62</v>
      </c>
      <c r="I196" s="30">
        <f>I197</f>
        <v>4.3</v>
      </c>
      <c r="J196" s="30">
        <f>J197</f>
        <v>4.3</v>
      </c>
    </row>
    <row r="197" spans="1:10" ht="39" x14ac:dyDescent="0.25">
      <c r="A197" s="39" t="s">
        <v>307</v>
      </c>
      <c r="B197" s="131" t="s">
        <v>186</v>
      </c>
      <c r="C197" s="131" t="s">
        <v>69</v>
      </c>
      <c r="D197" s="132" t="s">
        <v>256</v>
      </c>
      <c r="E197" s="132" t="s">
        <v>64</v>
      </c>
      <c r="F197" s="132" t="s">
        <v>61</v>
      </c>
      <c r="G197" s="131" t="s">
        <v>152</v>
      </c>
      <c r="H197" s="131" t="s">
        <v>62</v>
      </c>
      <c r="I197" s="31">
        <f t="shared" ref="I197:J199" si="33">I198</f>
        <v>4.3</v>
      </c>
      <c r="J197" s="31">
        <f t="shared" si="33"/>
        <v>4.3</v>
      </c>
    </row>
    <row r="198" spans="1:10" ht="39" x14ac:dyDescent="0.25">
      <c r="A198" s="37" t="s">
        <v>257</v>
      </c>
      <c r="B198" s="131" t="s">
        <v>186</v>
      </c>
      <c r="C198" s="131" t="s">
        <v>69</v>
      </c>
      <c r="D198" s="132" t="s">
        <v>256</v>
      </c>
      <c r="E198" s="132" t="s">
        <v>64</v>
      </c>
      <c r="F198" s="132" t="s">
        <v>60</v>
      </c>
      <c r="G198" s="131" t="s">
        <v>152</v>
      </c>
      <c r="H198" s="131" t="s">
        <v>62</v>
      </c>
      <c r="I198" s="31">
        <f t="shared" si="33"/>
        <v>4.3</v>
      </c>
      <c r="J198" s="31">
        <f t="shared" si="33"/>
        <v>4.3</v>
      </c>
    </row>
    <row r="199" spans="1:10" ht="51.75" x14ac:dyDescent="0.25">
      <c r="A199" s="103" t="s">
        <v>319</v>
      </c>
      <c r="B199" s="131" t="s">
        <v>186</v>
      </c>
      <c r="C199" s="131" t="s">
        <v>69</v>
      </c>
      <c r="D199" s="132" t="s">
        <v>256</v>
      </c>
      <c r="E199" s="132" t="s">
        <v>64</v>
      </c>
      <c r="F199" s="132" t="s">
        <v>60</v>
      </c>
      <c r="G199" s="131" t="s">
        <v>320</v>
      </c>
      <c r="H199" s="131" t="s">
        <v>62</v>
      </c>
      <c r="I199" s="31">
        <f t="shared" si="33"/>
        <v>4.3</v>
      </c>
      <c r="J199" s="31">
        <f t="shared" si="33"/>
        <v>4.3</v>
      </c>
    </row>
    <row r="200" spans="1:10" ht="26.25" x14ac:dyDescent="0.25">
      <c r="A200" s="37" t="s">
        <v>191</v>
      </c>
      <c r="B200" s="131" t="s">
        <v>186</v>
      </c>
      <c r="C200" s="131" t="s">
        <v>69</v>
      </c>
      <c r="D200" s="132" t="s">
        <v>256</v>
      </c>
      <c r="E200" s="132" t="s">
        <v>64</v>
      </c>
      <c r="F200" s="132" t="s">
        <v>60</v>
      </c>
      <c r="G200" s="131" t="s">
        <v>320</v>
      </c>
      <c r="H200" s="131" t="s">
        <v>73</v>
      </c>
      <c r="I200" s="31">
        <f>I201</f>
        <v>4.3</v>
      </c>
      <c r="J200" s="31">
        <f>J201</f>
        <v>4.3</v>
      </c>
    </row>
    <row r="201" spans="1:10" ht="26.25" x14ac:dyDescent="0.25">
      <c r="A201" s="37" t="s">
        <v>131</v>
      </c>
      <c r="B201" s="131" t="s">
        <v>186</v>
      </c>
      <c r="C201" s="131" t="s">
        <v>69</v>
      </c>
      <c r="D201" s="132" t="s">
        <v>256</v>
      </c>
      <c r="E201" s="132" t="s">
        <v>64</v>
      </c>
      <c r="F201" s="132" t="s">
        <v>60</v>
      </c>
      <c r="G201" s="131" t="s">
        <v>320</v>
      </c>
      <c r="H201" s="131" t="s">
        <v>74</v>
      </c>
      <c r="I201" s="31">
        <v>4.3</v>
      </c>
      <c r="J201" s="31">
        <v>4.3</v>
      </c>
    </row>
    <row r="202" spans="1:10" x14ac:dyDescent="0.25">
      <c r="A202" s="134" t="s">
        <v>231</v>
      </c>
      <c r="B202" s="138" t="s">
        <v>70</v>
      </c>
      <c r="C202" s="135" t="s">
        <v>61</v>
      </c>
      <c r="D202" s="135" t="s">
        <v>61</v>
      </c>
      <c r="E202" s="135" t="s">
        <v>64</v>
      </c>
      <c r="F202" s="135" t="s">
        <v>61</v>
      </c>
      <c r="G202" s="135" t="s">
        <v>152</v>
      </c>
      <c r="H202" s="135" t="s">
        <v>62</v>
      </c>
      <c r="I202" s="38">
        <f t="shared" ref="I202:J206" si="34">I203</f>
        <v>100</v>
      </c>
      <c r="J202" s="38">
        <f t="shared" si="34"/>
        <v>100</v>
      </c>
    </row>
    <row r="203" spans="1:10" x14ac:dyDescent="0.25">
      <c r="A203" s="39" t="s">
        <v>232</v>
      </c>
      <c r="B203" s="136" t="s">
        <v>70</v>
      </c>
      <c r="C203" s="137" t="s">
        <v>60</v>
      </c>
      <c r="D203" s="137" t="s">
        <v>61</v>
      </c>
      <c r="E203" s="137" t="s">
        <v>64</v>
      </c>
      <c r="F203" s="137" t="s">
        <v>61</v>
      </c>
      <c r="G203" s="137" t="s">
        <v>152</v>
      </c>
      <c r="H203" s="137" t="s">
        <v>62</v>
      </c>
      <c r="I203" s="30">
        <f t="shared" si="34"/>
        <v>100</v>
      </c>
      <c r="J203" s="30">
        <f t="shared" si="34"/>
        <v>100</v>
      </c>
    </row>
    <row r="204" spans="1:10" ht="26.25" x14ac:dyDescent="0.25">
      <c r="A204" s="37" t="s">
        <v>305</v>
      </c>
      <c r="B204" s="131" t="s">
        <v>70</v>
      </c>
      <c r="C204" s="132" t="s">
        <v>60</v>
      </c>
      <c r="D204" s="132" t="s">
        <v>306</v>
      </c>
      <c r="E204" s="132" t="s">
        <v>64</v>
      </c>
      <c r="F204" s="132" t="s">
        <v>61</v>
      </c>
      <c r="G204" s="132" t="s">
        <v>152</v>
      </c>
      <c r="H204" s="132" t="s">
        <v>62</v>
      </c>
      <c r="I204" s="31">
        <f>I205</f>
        <v>100</v>
      </c>
      <c r="J204" s="31">
        <f>J205</f>
        <v>100</v>
      </c>
    </row>
    <row r="205" spans="1:10" ht="51.75" x14ac:dyDescent="0.25">
      <c r="A205" s="37" t="s">
        <v>233</v>
      </c>
      <c r="B205" s="131" t="s">
        <v>70</v>
      </c>
      <c r="C205" s="132" t="s">
        <v>60</v>
      </c>
      <c r="D205" s="132" t="s">
        <v>306</v>
      </c>
      <c r="E205" s="132" t="s">
        <v>64</v>
      </c>
      <c r="F205" s="132" t="s">
        <v>60</v>
      </c>
      <c r="G205" s="132" t="s">
        <v>152</v>
      </c>
      <c r="H205" s="132" t="s">
        <v>62</v>
      </c>
      <c r="I205" s="31">
        <f t="shared" si="34"/>
        <v>100</v>
      </c>
      <c r="J205" s="31">
        <f t="shared" si="34"/>
        <v>100</v>
      </c>
    </row>
    <row r="206" spans="1:10" x14ac:dyDescent="0.25">
      <c r="A206" s="37" t="s">
        <v>234</v>
      </c>
      <c r="B206" s="131" t="s">
        <v>70</v>
      </c>
      <c r="C206" s="132" t="s">
        <v>60</v>
      </c>
      <c r="D206" s="132" t="s">
        <v>306</v>
      </c>
      <c r="E206" s="132" t="s">
        <v>64</v>
      </c>
      <c r="F206" s="132" t="s">
        <v>60</v>
      </c>
      <c r="G206" s="132" t="s">
        <v>171</v>
      </c>
      <c r="H206" s="132" t="s">
        <v>62</v>
      </c>
      <c r="I206" s="31">
        <f t="shared" si="34"/>
        <v>100</v>
      </c>
      <c r="J206" s="31">
        <f t="shared" si="34"/>
        <v>100</v>
      </c>
    </row>
    <row r="207" spans="1:10" ht="26.25" x14ac:dyDescent="0.25">
      <c r="A207" s="37" t="s">
        <v>191</v>
      </c>
      <c r="B207" s="131" t="s">
        <v>70</v>
      </c>
      <c r="C207" s="132" t="s">
        <v>60</v>
      </c>
      <c r="D207" s="132" t="s">
        <v>306</v>
      </c>
      <c r="E207" s="132" t="s">
        <v>64</v>
      </c>
      <c r="F207" s="132" t="s">
        <v>60</v>
      </c>
      <c r="G207" s="132" t="s">
        <v>171</v>
      </c>
      <c r="H207" s="132" t="s">
        <v>73</v>
      </c>
      <c r="I207" s="31">
        <f>I208</f>
        <v>100</v>
      </c>
      <c r="J207" s="31">
        <f>J208</f>
        <v>100</v>
      </c>
    </row>
    <row r="208" spans="1:10" ht="26.25" x14ac:dyDescent="0.25">
      <c r="A208" s="103" t="s">
        <v>131</v>
      </c>
      <c r="B208" s="131" t="s">
        <v>70</v>
      </c>
      <c r="C208" s="132" t="s">
        <v>60</v>
      </c>
      <c r="D208" s="132" t="s">
        <v>306</v>
      </c>
      <c r="E208" s="132" t="s">
        <v>64</v>
      </c>
      <c r="F208" s="132" t="s">
        <v>60</v>
      </c>
      <c r="G208" s="132" t="s">
        <v>171</v>
      </c>
      <c r="H208" s="132" t="s">
        <v>74</v>
      </c>
      <c r="I208" s="31">
        <v>100</v>
      </c>
      <c r="J208" s="31">
        <v>100</v>
      </c>
    </row>
    <row r="209" spans="1:10" x14ac:dyDescent="0.25">
      <c r="A209" s="59" t="s">
        <v>53</v>
      </c>
      <c r="B209" s="60" t="s">
        <v>164</v>
      </c>
      <c r="C209" s="60" t="s">
        <v>61</v>
      </c>
      <c r="D209" s="60" t="s">
        <v>61</v>
      </c>
      <c r="E209" s="60" t="s">
        <v>64</v>
      </c>
      <c r="F209" s="60" t="s">
        <v>61</v>
      </c>
      <c r="G209" s="60" t="s">
        <v>152</v>
      </c>
      <c r="H209" s="60" t="s">
        <v>62</v>
      </c>
      <c r="I209" s="38">
        <f t="shared" ref="I209:J211" si="35">I210</f>
        <v>300</v>
      </c>
      <c r="J209" s="38">
        <f t="shared" si="35"/>
        <v>300</v>
      </c>
    </row>
    <row r="210" spans="1:10" x14ac:dyDescent="0.25">
      <c r="A210" s="39" t="s">
        <v>54</v>
      </c>
      <c r="B210" s="34" t="s">
        <v>164</v>
      </c>
      <c r="C210" s="34" t="s">
        <v>60</v>
      </c>
      <c r="D210" s="34" t="s">
        <v>61</v>
      </c>
      <c r="E210" s="34" t="s">
        <v>64</v>
      </c>
      <c r="F210" s="34" t="s">
        <v>61</v>
      </c>
      <c r="G210" s="34" t="s">
        <v>152</v>
      </c>
      <c r="H210" s="34" t="s">
        <v>62</v>
      </c>
      <c r="I210" s="30">
        <f t="shared" si="35"/>
        <v>300</v>
      </c>
      <c r="J210" s="30">
        <f t="shared" si="35"/>
        <v>300</v>
      </c>
    </row>
    <row r="211" spans="1:10" ht="39" x14ac:dyDescent="0.25">
      <c r="A211" s="64" t="s">
        <v>264</v>
      </c>
      <c r="B211" s="32" t="s">
        <v>164</v>
      </c>
      <c r="C211" s="32" t="s">
        <v>60</v>
      </c>
      <c r="D211" s="32" t="s">
        <v>265</v>
      </c>
      <c r="E211" s="32" t="s">
        <v>64</v>
      </c>
      <c r="F211" s="32" t="s">
        <v>61</v>
      </c>
      <c r="G211" s="32" t="s">
        <v>152</v>
      </c>
      <c r="H211" s="32" t="s">
        <v>62</v>
      </c>
      <c r="I211" s="31">
        <f t="shared" si="35"/>
        <v>300</v>
      </c>
      <c r="J211" s="31">
        <f t="shared" si="35"/>
        <v>300</v>
      </c>
    </row>
    <row r="212" spans="1:10" ht="39" x14ac:dyDescent="0.25">
      <c r="A212" s="62" t="s">
        <v>221</v>
      </c>
      <c r="B212" s="32" t="s">
        <v>164</v>
      </c>
      <c r="C212" s="32" t="s">
        <v>60</v>
      </c>
      <c r="D212" s="32" t="s">
        <v>265</v>
      </c>
      <c r="E212" s="32" t="s">
        <v>64</v>
      </c>
      <c r="F212" s="32" t="s">
        <v>67</v>
      </c>
      <c r="G212" s="32" t="s">
        <v>152</v>
      </c>
      <c r="H212" s="32" t="s">
        <v>62</v>
      </c>
      <c r="I212" s="31">
        <f t="shared" ref="I212:J213" si="36">I213</f>
        <v>300</v>
      </c>
      <c r="J212" s="31">
        <f t="shared" si="36"/>
        <v>300</v>
      </c>
    </row>
    <row r="213" spans="1:10" x14ac:dyDescent="0.25">
      <c r="A213" s="37" t="s">
        <v>38</v>
      </c>
      <c r="B213" s="32" t="s">
        <v>164</v>
      </c>
      <c r="C213" s="32" t="s">
        <v>60</v>
      </c>
      <c r="D213" s="32" t="s">
        <v>265</v>
      </c>
      <c r="E213" s="32" t="s">
        <v>64</v>
      </c>
      <c r="F213" s="32" t="s">
        <v>67</v>
      </c>
      <c r="G213" s="32" t="s">
        <v>171</v>
      </c>
      <c r="H213" s="32" t="s">
        <v>62</v>
      </c>
      <c r="I213" s="31">
        <f t="shared" si="36"/>
        <v>300</v>
      </c>
      <c r="J213" s="31">
        <f t="shared" si="36"/>
        <v>300</v>
      </c>
    </row>
    <row r="214" spans="1:10" x14ac:dyDescent="0.25">
      <c r="A214" s="37" t="s">
        <v>55</v>
      </c>
      <c r="B214" s="32" t="s">
        <v>164</v>
      </c>
      <c r="C214" s="32" t="s">
        <v>60</v>
      </c>
      <c r="D214" s="32" t="s">
        <v>265</v>
      </c>
      <c r="E214" s="32" t="s">
        <v>64</v>
      </c>
      <c r="F214" s="32" t="s">
        <v>67</v>
      </c>
      <c r="G214" s="32" t="s">
        <v>171</v>
      </c>
      <c r="H214" s="32" t="s">
        <v>193</v>
      </c>
      <c r="I214" s="31">
        <f>I215</f>
        <v>300</v>
      </c>
      <c r="J214" s="31">
        <f>J215</f>
        <v>300</v>
      </c>
    </row>
    <row r="215" spans="1:10" ht="14.25" customHeight="1" x14ac:dyDescent="0.25">
      <c r="A215" s="37" t="s">
        <v>333</v>
      </c>
      <c r="B215" s="32" t="s">
        <v>164</v>
      </c>
      <c r="C215" s="32" t="s">
        <v>60</v>
      </c>
      <c r="D215" s="32" t="s">
        <v>265</v>
      </c>
      <c r="E215" s="32" t="s">
        <v>64</v>
      </c>
      <c r="F215" s="32" t="s">
        <v>67</v>
      </c>
      <c r="G215" s="32" t="s">
        <v>171</v>
      </c>
      <c r="H215" s="32" t="s">
        <v>332</v>
      </c>
      <c r="I215" s="31">
        <v>300</v>
      </c>
      <c r="J215" s="31">
        <v>300</v>
      </c>
    </row>
    <row r="216" spans="1:10" x14ac:dyDescent="0.25">
      <c r="A216" s="46" t="s">
        <v>57</v>
      </c>
      <c r="B216" s="67"/>
      <c r="C216" s="67"/>
      <c r="D216" s="32"/>
      <c r="E216" s="32"/>
      <c r="F216" s="32"/>
      <c r="G216" s="32"/>
      <c r="H216" s="67"/>
      <c r="I216" s="30">
        <f>I9+I69+I75+I99+I139+I209+I195+I202</f>
        <v>67591.200000000012</v>
      </c>
      <c r="J216" s="30">
        <f>J9+J69+J75+J99+J139+J209+J195+J202</f>
        <v>68566.400000000009</v>
      </c>
    </row>
    <row r="218" spans="1:10" x14ac:dyDescent="0.25">
      <c r="J218" s="113"/>
    </row>
  </sheetData>
  <autoFilter ref="A8:J216" xr:uid="{00000000-0009-0000-0000-000003000000}"/>
  <mergeCells count="11">
    <mergeCell ref="J6:J7"/>
    <mergeCell ref="E1:J2"/>
    <mergeCell ref="A3:J3"/>
    <mergeCell ref="A1:A2"/>
    <mergeCell ref="A6:A7"/>
    <mergeCell ref="B6:B7"/>
    <mergeCell ref="C6:C7"/>
    <mergeCell ref="D6:G6"/>
    <mergeCell ref="H6:H7"/>
    <mergeCell ref="I6:I7"/>
    <mergeCell ref="A5:J5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0"/>
  <sheetViews>
    <sheetView tabSelected="1" topLeftCell="A4" workbookViewId="0">
      <selection activeCell="F10" sqref="F10"/>
    </sheetView>
  </sheetViews>
  <sheetFormatPr defaultRowHeight="15" x14ac:dyDescent="0.25"/>
  <cols>
    <col min="1" max="1" width="60.140625" customWidth="1"/>
    <col min="2" max="2" width="5" bestFit="1" customWidth="1"/>
    <col min="3" max="3" width="4.42578125" bestFit="1" customWidth="1"/>
    <col min="4" max="4" width="5.28515625" customWidth="1"/>
    <col min="5" max="5" width="7.42578125" customWidth="1"/>
    <col min="6" max="6" width="6.5703125" customWidth="1"/>
  </cols>
  <sheetData>
    <row r="1" spans="1:7" ht="87" customHeight="1" x14ac:dyDescent="0.25">
      <c r="A1" s="3"/>
      <c r="B1" s="199"/>
      <c r="C1" s="211"/>
      <c r="D1" s="211"/>
      <c r="E1" s="199" t="s">
        <v>339</v>
      </c>
      <c r="F1" s="211"/>
      <c r="G1" s="211"/>
    </row>
    <row r="2" spans="1:7" ht="66.75" customHeight="1" x14ac:dyDescent="0.25">
      <c r="A2" s="210" t="s">
        <v>356</v>
      </c>
      <c r="B2" s="211"/>
      <c r="C2" s="211"/>
      <c r="D2" s="211"/>
      <c r="E2" s="195"/>
      <c r="F2" s="195"/>
      <c r="G2" s="195"/>
    </row>
    <row r="4" spans="1:7" x14ac:dyDescent="0.25">
      <c r="A4" s="208" t="s">
        <v>0</v>
      </c>
      <c r="B4" s="209"/>
      <c r="C4" s="209"/>
      <c r="D4" s="209"/>
      <c r="E4" s="195"/>
      <c r="F4" s="195"/>
      <c r="G4" s="195"/>
    </row>
    <row r="5" spans="1:7" x14ac:dyDescent="0.25">
      <c r="A5" s="201" t="s">
        <v>23</v>
      </c>
      <c r="B5" s="205" t="s">
        <v>26</v>
      </c>
      <c r="C5" s="205"/>
      <c r="D5" s="205"/>
      <c r="E5" s="205"/>
      <c r="F5" s="206" t="s">
        <v>27</v>
      </c>
      <c r="G5" s="202" t="s">
        <v>357</v>
      </c>
    </row>
    <row r="6" spans="1:7" x14ac:dyDescent="0.25">
      <c r="A6" s="201"/>
      <c r="B6" s="49" t="s">
        <v>28</v>
      </c>
      <c r="C6" s="49" t="s">
        <v>29</v>
      </c>
      <c r="D6" s="49" t="s">
        <v>189</v>
      </c>
      <c r="E6" s="49" t="s">
        <v>30</v>
      </c>
      <c r="F6" s="207"/>
      <c r="G6" s="203"/>
    </row>
    <row r="7" spans="1:7" x14ac:dyDescent="0.25">
      <c r="A7" s="69">
        <v>1</v>
      </c>
      <c r="B7" s="70" t="s">
        <v>72</v>
      </c>
      <c r="C7" s="70" t="s">
        <v>80</v>
      </c>
      <c r="D7" s="70">
        <v>4</v>
      </c>
      <c r="E7" s="70">
        <v>5</v>
      </c>
      <c r="F7" s="70">
        <v>6</v>
      </c>
      <c r="G7" s="70">
        <v>7</v>
      </c>
    </row>
    <row r="8" spans="1:7" s="9" customFormat="1" ht="26.25" x14ac:dyDescent="0.25">
      <c r="A8" s="39" t="s">
        <v>307</v>
      </c>
      <c r="B8" s="34" t="s">
        <v>256</v>
      </c>
      <c r="C8" s="34" t="s">
        <v>64</v>
      </c>
      <c r="D8" s="34" t="s">
        <v>61</v>
      </c>
      <c r="E8" s="34" t="s">
        <v>152</v>
      </c>
      <c r="F8" s="34" t="s">
        <v>62</v>
      </c>
      <c r="G8" s="30">
        <f>G9+G16</f>
        <v>2040.3</v>
      </c>
    </row>
    <row r="9" spans="1:7" s="10" customFormat="1" ht="26.25" x14ac:dyDescent="0.25">
      <c r="A9" s="37" t="s">
        <v>257</v>
      </c>
      <c r="B9" s="32" t="s">
        <v>256</v>
      </c>
      <c r="C9" s="32" t="s">
        <v>64</v>
      </c>
      <c r="D9" s="32" t="s">
        <v>60</v>
      </c>
      <c r="E9" s="32" t="s">
        <v>152</v>
      </c>
      <c r="F9" s="32" t="s">
        <v>62</v>
      </c>
      <c r="G9" s="31">
        <f>G10+G13</f>
        <v>404.3</v>
      </c>
    </row>
    <row r="10" spans="1:7" ht="26.25" x14ac:dyDescent="0.25">
      <c r="A10" s="103" t="s">
        <v>229</v>
      </c>
      <c r="B10" s="32" t="s">
        <v>256</v>
      </c>
      <c r="C10" s="32" t="s">
        <v>64</v>
      </c>
      <c r="D10" s="32" t="s">
        <v>60</v>
      </c>
      <c r="E10" s="32" t="s">
        <v>163</v>
      </c>
      <c r="F10" s="32" t="s">
        <v>62</v>
      </c>
      <c r="G10" s="31">
        <f>G11</f>
        <v>400</v>
      </c>
    </row>
    <row r="11" spans="1:7" ht="26.25" x14ac:dyDescent="0.25">
      <c r="A11" s="37" t="s">
        <v>191</v>
      </c>
      <c r="B11" s="32" t="s">
        <v>256</v>
      </c>
      <c r="C11" s="32" t="s">
        <v>64</v>
      </c>
      <c r="D11" s="32" t="s">
        <v>60</v>
      </c>
      <c r="E11" s="32" t="s">
        <v>163</v>
      </c>
      <c r="F11" s="32" t="s">
        <v>73</v>
      </c>
      <c r="G11" s="31">
        <f>G12</f>
        <v>400</v>
      </c>
    </row>
    <row r="12" spans="1:7" ht="26.25" x14ac:dyDescent="0.25">
      <c r="A12" s="37" t="s">
        <v>131</v>
      </c>
      <c r="B12" s="101" t="s">
        <v>256</v>
      </c>
      <c r="C12" s="101" t="s">
        <v>64</v>
      </c>
      <c r="D12" s="101" t="s">
        <v>60</v>
      </c>
      <c r="E12" s="101" t="s">
        <v>163</v>
      </c>
      <c r="F12" s="101" t="s">
        <v>74</v>
      </c>
      <c r="G12" s="31">
        <v>400</v>
      </c>
    </row>
    <row r="13" spans="1:7" ht="39" x14ac:dyDescent="0.25">
      <c r="A13" s="103" t="s">
        <v>319</v>
      </c>
      <c r="B13" s="132" t="s">
        <v>256</v>
      </c>
      <c r="C13" s="132" t="s">
        <v>64</v>
      </c>
      <c r="D13" s="132" t="s">
        <v>60</v>
      </c>
      <c r="E13" s="131" t="s">
        <v>320</v>
      </c>
      <c r="F13" s="131" t="s">
        <v>62</v>
      </c>
      <c r="G13" s="31">
        <f t="shared" ref="G13" si="0">G14</f>
        <v>4.3</v>
      </c>
    </row>
    <row r="14" spans="1:7" ht="26.25" x14ac:dyDescent="0.25">
      <c r="A14" s="37" t="s">
        <v>191</v>
      </c>
      <c r="B14" s="132" t="s">
        <v>256</v>
      </c>
      <c r="C14" s="132" t="s">
        <v>64</v>
      </c>
      <c r="D14" s="132" t="s">
        <v>60</v>
      </c>
      <c r="E14" s="131" t="s">
        <v>320</v>
      </c>
      <c r="F14" s="131" t="s">
        <v>73</v>
      </c>
      <c r="G14" s="31">
        <f>G15</f>
        <v>4.3</v>
      </c>
    </row>
    <row r="15" spans="1:7" ht="26.25" x14ac:dyDescent="0.25">
      <c r="A15" s="37" t="s">
        <v>131</v>
      </c>
      <c r="B15" s="132" t="s">
        <v>256</v>
      </c>
      <c r="C15" s="132" t="s">
        <v>64</v>
      </c>
      <c r="D15" s="132" t="s">
        <v>60</v>
      </c>
      <c r="E15" s="131" t="s">
        <v>320</v>
      </c>
      <c r="F15" s="131" t="s">
        <v>74</v>
      </c>
      <c r="G15" s="31">
        <v>4.3</v>
      </c>
    </row>
    <row r="16" spans="1:7" ht="26.25" x14ac:dyDescent="0.25">
      <c r="A16" s="37" t="s">
        <v>258</v>
      </c>
      <c r="B16" s="101" t="s">
        <v>256</v>
      </c>
      <c r="C16" s="101" t="s">
        <v>64</v>
      </c>
      <c r="D16" s="101" t="s">
        <v>63</v>
      </c>
      <c r="E16" s="101" t="s">
        <v>152</v>
      </c>
      <c r="F16" s="101" t="s">
        <v>62</v>
      </c>
      <c r="G16" s="31">
        <f t="shared" ref="G16:G17" si="1">G17</f>
        <v>1636</v>
      </c>
    </row>
    <row r="17" spans="1:7" ht="26.25" x14ac:dyDescent="0.25">
      <c r="A17" s="103" t="s">
        <v>229</v>
      </c>
      <c r="B17" s="32" t="s">
        <v>256</v>
      </c>
      <c r="C17" s="32" t="s">
        <v>64</v>
      </c>
      <c r="D17" s="32" t="s">
        <v>63</v>
      </c>
      <c r="E17" s="32" t="s">
        <v>163</v>
      </c>
      <c r="F17" s="32" t="s">
        <v>62</v>
      </c>
      <c r="G17" s="31">
        <f t="shared" si="1"/>
        <v>1636</v>
      </c>
    </row>
    <row r="18" spans="1:7" s="9" customFormat="1" ht="26.25" x14ac:dyDescent="0.25">
      <c r="A18" s="37" t="s">
        <v>191</v>
      </c>
      <c r="B18" s="32" t="s">
        <v>256</v>
      </c>
      <c r="C18" s="32" t="s">
        <v>64</v>
      </c>
      <c r="D18" s="32" t="s">
        <v>63</v>
      </c>
      <c r="E18" s="32" t="s">
        <v>163</v>
      </c>
      <c r="F18" s="32" t="s">
        <v>73</v>
      </c>
      <c r="G18" s="31">
        <f>G19</f>
        <v>1636</v>
      </c>
    </row>
    <row r="19" spans="1:7" s="10" customFormat="1" ht="26.25" x14ac:dyDescent="0.25">
      <c r="A19" s="37" t="s">
        <v>131</v>
      </c>
      <c r="B19" s="132" t="s">
        <v>256</v>
      </c>
      <c r="C19" s="132" t="s">
        <v>64</v>
      </c>
      <c r="D19" s="132" t="s">
        <v>63</v>
      </c>
      <c r="E19" s="132" t="s">
        <v>163</v>
      </c>
      <c r="F19" s="132" t="s">
        <v>74</v>
      </c>
      <c r="G19" s="31">
        <v>1636</v>
      </c>
    </row>
    <row r="20" spans="1:7" s="9" customFormat="1" ht="26.25" x14ac:dyDescent="0.25">
      <c r="A20" s="61" t="s">
        <v>264</v>
      </c>
      <c r="B20" s="34" t="s">
        <v>265</v>
      </c>
      <c r="C20" s="34" t="s">
        <v>64</v>
      </c>
      <c r="D20" s="34" t="s">
        <v>61</v>
      </c>
      <c r="E20" s="34" t="s">
        <v>152</v>
      </c>
      <c r="F20" s="34" t="s">
        <v>62</v>
      </c>
      <c r="G20" s="30">
        <f>G21+G32+G43+G47</f>
        <v>39335.399999999994</v>
      </c>
    </row>
    <row r="21" spans="1:7" s="9" customFormat="1" ht="26.25" x14ac:dyDescent="0.25">
      <c r="A21" s="62" t="s">
        <v>218</v>
      </c>
      <c r="B21" s="32" t="s">
        <v>265</v>
      </c>
      <c r="C21" s="32" t="s">
        <v>64</v>
      </c>
      <c r="D21" s="32" t="s">
        <v>60</v>
      </c>
      <c r="E21" s="32" t="s">
        <v>152</v>
      </c>
      <c r="F21" s="32" t="s">
        <v>62</v>
      </c>
      <c r="G21" s="31">
        <f>G22+G29</f>
        <v>22076.2</v>
      </c>
    </row>
    <row r="22" spans="1:7" s="9" customFormat="1" x14ac:dyDescent="0.25">
      <c r="A22" s="140" t="s">
        <v>157</v>
      </c>
      <c r="B22" s="32" t="s">
        <v>265</v>
      </c>
      <c r="C22" s="32" t="s">
        <v>64</v>
      </c>
      <c r="D22" s="32" t="s">
        <v>60</v>
      </c>
      <c r="E22" s="32" t="s">
        <v>158</v>
      </c>
      <c r="F22" s="32" t="s">
        <v>62</v>
      </c>
      <c r="G22" s="31">
        <f>G23+G25+G27</f>
        <v>22063.200000000001</v>
      </c>
    </row>
    <row r="23" spans="1:7" s="9" customFormat="1" ht="51" x14ac:dyDescent="0.25">
      <c r="A23" s="63" t="s">
        <v>190</v>
      </c>
      <c r="B23" s="32" t="s">
        <v>265</v>
      </c>
      <c r="C23" s="32" t="s">
        <v>64</v>
      </c>
      <c r="D23" s="32" t="s">
        <v>60</v>
      </c>
      <c r="E23" s="32" t="s">
        <v>158</v>
      </c>
      <c r="F23" s="32" t="s">
        <v>139</v>
      </c>
      <c r="G23" s="31">
        <f>G24</f>
        <v>21845</v>
      </c>
    </row>
    <row r="24" spans="1:7" s="9" customFormat="1" ht="25.5" x14ac:dyDescent="0.25">
      <c r="A24" s="63" t="s">
        <v>155</v>
      </c>
      <c r="B24" s="32" t="s">
        <v>265</v>
      </c>
      <c r="C24" s="32" t="s">
        <v>64</v>
      </c>
      <c r="D24" s="32" t="s">
        <v>60</v>
      </c>
      <c r="E24" s="32" t="s">
        <v>158</v>
      </c>
      <c r="F24" s="32" t="s">
        <v>156</v>
      </c>
      <c r="G24" s="31">
        <v>21845</v>
      </c>
    </row>
    <row r="25" spans="1:7" s="9" customFormat="1" ht="25.5" x14ac:dyDescent="0.25">
      <c r="A25" s="63" t="s">
        <v>191</v>
      </c>
      <c r="B25" s="32" t="s">
        <v>265</v>
      </c>
      <c r="C25" s="32" t="s">
        <v>64</v>
      </c>
      <c r="D25" s="32" t="s">
        <v>60</v>
      </c>
      <c r="E25" s="32" t="s">
        <v>158</v>
      </c>
      <c r="F25" s="32" t="s">
        <v>73</v>
      </c>
      <c r="G25" s="31">
        <f>G26</f>
        <v>185.2</v>
      </c>
    </row>
    <row r="26" spans="1:7" s="9" customFormat="1" ht="26.25" x14ac:dyDescent="0.25">
      <c r="A26" s="37" t="s">
        <v>131</v>
      </c>
      <c r="B26" s="32" t="s">
        <v>265</v>
      </c>
      <c r="C26" s="32" t="s">
        <v>64</v>
      </c>
      <c r="D26" s="32" t="s">
        <v>60</v>
      </c>
      <c r="E26" s="32" t="s">
        <v>158</v>
      </c>
      <c r="F26" s="32" t="s">
        <v>74</v>
      </c>
      <c r="G26" s="31">
        <v>185.2</v>
      </c>
    </row>
    <row r="27" spans="1:7" s="9" customFormat="1" x14ac:dyDescent="0.25">
      <c r="A27" s="37" t="s">
        <v>34</v>
      </c>
      <c r="B27" s="32" t="s">
        <v>265</v>
      </c>
      <c r="C27" s="32" t="s">
        <v>64</v>
      </c>
      <c r="D27" s="32" t="s">
        <v>60</v>
      </c>
      <c r="E27" s="32" t="s">
        <v>158</v>
      </c>
      <c r="F27" s="32" t="s">
        <v>78</v>
      </c>
      <c r="G27" s="31">
        <f>G28</f>
        <v>33</v>
      </c>
    </row>
    <row r="28" spans="1:7" s="9" customFormat="1" x14ac:dyDescent="0.25">
      <c r="A28" s="103" t="s">
        <v>83</v>
      </c>
      <c r="B28" s="32" t="s">
        <v>265</v>
      </c>
      <c r="C28" s="32" t="s">
        <v>64</v>
      </c>
      <c r="D28" s="32" t="s">
        <v>60</v>
      </c>
      <c r="E28" s="32" t="s">
        <v>158</v>
      </c>
      <c r="F28" s="32" t="s">
        <v>159</v>
      </c>
      <c r="G28" s="31">
        <v>33</v>
      </c>
    </row>
    <row r="29" spans="1:7" s="9" customFormat="1" x14ac:dyDescent="0.25">
      <c r="A29" s="45" t="s">
        <v>47</v>
      </c>
      <c r="B29" s="101" t="s">
        <v>265</v>
      </c>
      <c r="C29" s="101" t="s">
        <v>64</v>
      </c>
      <c r="D29" s="101" t="s">
        <v>60</v>
      </c>
      <c r="E29" s="101" t="s">
        <v>181</v>
      </c>
      <c r="F29" s="32" t="s">
        <v>62</v>
      </c>
      <c r="G29" s="31">
        <f>G30</f>
        <v>13</v>
      </c>
    </row>
    <row r="30" spans="1:7" s="9" customFormat="1" ht="25.5" x14ac:dyDescent="0.25">
      <c r="A30" s="63" t="s">
        <v>191</v>
      </c>
      <c r="B30" s="101" t="s">
        <v>265</v>
      </c>
      <c r="C30" s="101" t="s">
        <v>64</v>
      </c>
      <c r="D30" s="101" t="s">
        <v>60</v>
      </c>
      <c r="E30" s="32" t="s">
        <v>181</v>
      </c>
      <c r="F30" s="32" t="s">
        <v>73</v>
      </c>
      <c r="G30" s="31">
        <f>G31</f>
        <v>13</v>
      </c>
    </row>
    <row r="31" spans="1:7" s="9" customFormat="1" ht="25.5" x14ac:dyDescent="0.25">
      <c r="A31" s="45" t="s">
        <v>131</v>
      </c>
      <c r="B31" s="101" t="s">
        <v>265</v>
      </c>
      <c r="C31" s="101" t="s">
        <v>64</v>
      </c>
      <c r="D31" s="101" t="s">
        <v>60</v>
      </c>
      <c r="E31" s="32" t="s">
        <v>181</v>
      </c>
      <c r="F31" s="32" t="s">
        <v>74</v>
      </c>
      <c r="G31" s="31">
        <v>13</v>
      </c>
    </row>
    <row r="32" spans="1:7" s="9" customFormat="1" ht="39" x14ac:dyDescent="0.25">
      <c r="A32" s="103" t="s">
        <v>220</v>
      </c>
      <c r="B32" s="32" t="s">
        <v>265</v>
      </c>
      <c r="C32" s="32" t="s">
        <v>64</v>
      </c>
      <c r="D32" s="32" t="s">
        <v>63</v>
      </c>
      <c r="E32" s="32" t="s">
        <v>152</v>
      </c>
      <c r="F32" s="32" t="s">
        <v>62</v>
      </c>
      <c r="G32" s="31">
        <f>G33+G40</f>
        <v>14690.199999999997</v>
      </c>
    </row>
    <row r="33" spans="1:7" s="9" customFormat="1" ht="26.25" x14ac:dyDescent="0.25">
      <c r="A33" s="103" t="s">
        <v>172</v>
      </c>
      <c r="B33" s="32" t="s">
        <v>265</v>
      </c>
      <c r="C33" s="32" t="s">
        <v>64</v>
      </c>
      <c r="D33" s="32" t="s">
        <v>63</v>
      </c>
      <c r="E33" s="32" t="s">
        <v>173</v>
      </c>
      <c r="F33" s="32" t="s">
        <v>62</v>
      </c>
      <c r="G33" s="31">
        <f>G34+G36+G38</f>
        <v>14523.399999999998</v>
      </c>
    </row>
    <row r="34" spans="1:7" s="9" customFormat="1" ht="51" x14ac:dyDescent="0.25">
      <c r="A34" s="63" t="s">
        <v>190</v>
      </c>
      <c r="B34" s="32" t="s">
        <v>265</v>
      </c>
      <c r="C34" s="32" t="s">
        <v>64</v>
      </c>
      <c r="D34" s="32" t="s">
        <v>63</v>
      </c>
      <c r="E34" s="32" t="s">
        <v>173</v>
      </c>
      <c r="F34" s="32" t="s">
        <v>139</v>
      </c>
      <c r="G34" s="31">
        <f>G35</f>
        <v>10571.3</v>
      </c>
    </row>
    <row r="35" spans="1:7" s="9" customFormat="1" x14ac:dyDescent="0.25">
      <c r="A35" s="103" t="s">
        <v>39</v>
      </c>
      <c r="B35" s="32" t="s">
        <v>265</v>
      </c>
      <c r="C35" s="32" t="s">
        <v>64</v>
      </c>
      <c r="D35" s="32" t="s">
        <v>63</v>
      </c>
      <c r="E35" s="32" t="s">
        <v>173</v>
      </c>
      <c r="F35" s="32" t="s">
        <v>140</v>
      </c>
      <c r="G35" s="31">
        <v>10571.3</v>
      </c>
    </row>
    <row r="36" spans="1:7" s="10" customFormat="1" ht="25.5" x14ac:dyDescent="0.25">
      <c r="A36" s="63" t="s">
        <v>191</v>
      </c>
      <c r="B36" s="32" t="s">
        <v>265</v>
      </c>
      <c r="C36" s="32" t="s">
        <v>64</v>
      </c>
      <c r="D36" s="32" t="s">
        <v>63</v>
      </c>
      <c r="E36" s="32" t="s">
        <v>173</v>
      </c>
      <c r="F36" s="32" t="s">
        <v>73</v>
      </c>
      <c r="G36" s="31">
        <f>G37</f>
        <v>3837.8</v>
      </c>
    </row>
    <row r="37" spans="1:7" ht="26.25" x14ac:dyDescent="0.25">
      <c r="A37" s="37" t="s">
        <v>131</v>
      </c>
      <c r="B37" s="32" t="s">
        <v>265</v>
      </c>
      <c r="C37" s="32" t="s">
        <v>64</v>
      </c>
      <c r="D37" s="32" t="s">
        <v>63</v>
      </c>
      <c r="E37" s="32" t="s">
        <v>173</v>
      </c>
      <c r="F37" s="32" t="s">
        <v>74</v>
      </c>
      <c r="G37" s="31">
        <v>3837.8</v>
      </c>
    </row>
    <row r="38" spans="1:7" x14ac:dyDescent="0.25">
      <c r="A38" s="37" t="s">
        <v>34</v>
      </c>
      <c r="B38" s="32" t="s">
        <v>265</v>
      </c>
      <c r="C38" s="32" t="s">
        <v>64</v>
      </c>
      <c r="D38" s="32" t="s">
        <v>63</v>
      </c>
      <c r="E38" s="32" t="s">
        <v>173</v>
      </c>
      <c r="F38" s="32" t="s">
        <v>78</v>
      </c>
      <c r="G38" s="31">
        <f>G39</f>
        <v>114.3</v>
      </c>
    </row>
    <row r="39" spans="1:7" x14ac:dyDescent="0.25">
      <c r="A39" s="37" t="s">
        <v>83</v>
      </c>
      <c r="B39" s="32" t="s">
        <v>265</v>
      </c>
      <c r="C39" s="32" t="s">
        <v>64</v>
      </c>
      <c r="D39" s="32" t="s">
        <v>63</v>
      </c>
      <c r="E39" s="32" t="s">
        <v>173</v>
      </c>
      <c r="F39" s="32" t="s">
        <v>159</v>
      </c>
      <c r="G39" s="31">
        <v>114.3</v>
      </c>
    </row>
    <row r="40" spans="1:7" s="9" customFormat="1" x14ac:dyDescent="0.25">
      <c r="A40" s="45" t="s">
        <v>47</v>
      </c>
      <c r="B40" s="101" t="s">
        <v>265</v>
      </c>
      <c r="C40" s="101" t="s">
        <v>64</v>
      </c>
      <c r="D40" s="101" t="s">
        <v>63</v>
      </c>
      <c r="E40" s="101" t="s">
        <v>181</v>
      </c>
      <c r="F40" s="32" t="s">
        <v>62</v>
      </c>
      <c r="G40" s="31">
        <f t="shared" ref="G40" si="2">G41</f>
        <v>166.8</v>
      </c>
    </row>
    <row r="41" spans="1:7" s="9" customFormat="1" ht="25.5" x14ac:dyDescent="0.25">
      <c r="A41" s="63" t="s">
        <v>191</v>
      </c>
      <c r="B41" s="101" t="s">
        <v>265</v>
      </c>
      <c r="C41" s="101" t="s">
        <v>64</v>
      </c>
      <c r="D41" s="101" t="s">
        <v>63</v>
      </c>
      <c r="E41" s="32" t="s">
        <v>181</v>
      </c>
      <c r="F41" s="32" t="s">
        <v>73</v>
      </c>
      <c r="G41" s="31">
        <f>G42</f>
        <v>166.8</v>
      </c>
    </row>
    <row r="42" spans="1:7" s="9" customFormat="1" ht="25.5" x14ac:dyDescent="0.25">
      <c r="A42" s="45" t="s">
        <v>131</v>
      </c>
      <c r="B42" s="101" t="s">
        <v>265</v>
      </c>
      <c r="C42" s="101" t="s">
        <v>64</v>
      </c>
      <c r="D42" s="101" t="s">
        <v>63</v>
      </c>
      <c r="E42" s="32" t="s">
        <v>181</v>
      </c>
      <c r="F42" s="32" t="s">
        <v>74</v>
      </c>
      <c r="G42" s="31">
        <v>166.8</v>
      </c>
    </row>
    <row r="43" spans="1:7" s="9" customFormat="1" ht="39" x14ac:dyDescent="0.25">
      <c r="A43" s="62" t="s">
        <v>221</v>
      </c>
      <c r="B43" s="32" t="s">
        <v>265</v>
      </c>
      <c r="C43" s="32" t="s">
        <v>64</v>
      </c>
      <c r="D43" s="32" t="s">
        <v>67</v>
      </c>
      <c r="E43" s="32" t="s">
        <v>152</v>
      </c>
      <c r="F43" s="32" t="s">
        <v>62</v>
      </c>
      <c r="G43" s="31">
        <f t="shared" ref="G43:G44" si="3">G44</f>
        <v>300</v>
      </c>
    </row>
    <row r="44" spans="1:7" s="9" customFormat="1" x14ac:dyDescent="0.25">
      <c r="A44" s="37" t="s">
        <v>38</v>
      </c>
      <c r="B44" s="32" t="s">
        <v>265</v>
      </c>
      <c r="C44" s="32" t="s">
        <v>64</v>
      </c>
      <c r="D44" s="32" t="s">
        <v>67</v>
      </c>
      <c r="E44" s="32" t="s">
        <v>171</v>
      </c>
      <c r="F44" s="32" t="s">
        <v>62</v>
      </c>
      <c r="G44" s="31">
        <f t="shared" si="3"/>
        <v>300</v>
      </c>
    </row>
    <row r="45" spans="1:7" s="10" customFormat="1" x14ac:dyDescent="0.25">
      <c r="A45" s="37" t="s">
        <v>55</v>
      </c>
      <c r="B45" s="32" t="s">
        <v>265</v>
      </c>
      <c r="C45" s="32" t="s">
        <v>64</v>
      </c>
      <c r="D45" s="32" t="s">
        <v>67</v>
      </c>
      <c r="E45" s="32" t="s">
        <v>171</v>
      </c>
      <c r="F45" s="32" t="s">
        <v>193</v>
      </c>
      <c r="G45" s="31">
        <f>G46</f>
        <v>300</v>
      </c>
    </row>
    <row r="46" spans="1:7" x14ac:dyDescent="0.25">
      <c r="A46" s="37" t="s">
        <v>333</v>
      </c>
      <c r="B46" s="32" t="s">
        <v>265</v>
      </c>
      <c r="C46" s="32" t="s">
        <v>64</v>
      </c>
      <c r="D46" s="32" t="s">
        <v>67</v>
      </c>
      <c r="E46" s="32" t="s">
        <v>171</v>
      </c>
      <c r="F46" s="32" t="s">
        <v>332</v>
      </c>
      <c r="G46" s="31">
        <v>300</v>
      </c>
    </row>
    <row r="47" spans="1:7" ht="26.25" x14ac:dyDescent="0.25">
      <c r="A47" s="62" t="s">
        <v>217</v>
      </c>
      <c r="B47" s="32" t="s">
        <v>265</v>
      </c>
      <c r="C47" s="32" t="s">
        <v>64</v>
      </c>
      <c r="D47" s="32" t="s">
        <v>65</v>
      </c>
      <c r="E47" s="32" t="s">
        <v>152</v>
      </c>
      <c r="F47" s="32" t="s">
        <v>62</v>
      </c>
      <c r="G47" s="31">
        <f t="shared" ref="G47" si="4">G48</f>
        <v>2269</v>
      </c>
    </row>
    <row r="48" spans="1:7" x14ac:dyDescent="0.25">
      <c r="A48" s="63" t="s">
        <v>153</v>
      </c>
      <c r="B48" s="32" t="s">
        <v>265</v>
      </c>
      <c r="C48" s="32" t="s">
        <v>64</v>
      </c>
      <c r="D48" s="32" t="s">
        <v>65</v>
      </c>
      <c r="E48" s="32" t="s">
        <v>154</v>
      </c>
      <c r="F48" s="32" t="s">
        <v>62</v>
      </c>
      <c r="G48" s="31">
        <f>G49</f>
        <v>2269</v>
      </c>
    </row>
    <row r="49" spans="1:7" ht="51" x14ac:dyDescent="0.25">
      <c r="A49" s="63" t="s">
        <v>190</v>
      </c>
      <c r="B49" s="32" t="s">
        <v>265</v>
      </c>
      <c r="C49" s="32" t="s">
        <v>64</v>
      </c>
      <c r="D49" s="32" t="s">
        <v>65</v>
      </c>
      <c r="E49" s="32" t="s">
        <v>154</v>
      </c>
      <c r="F49" s="32" t="s">
        <v>139</v>
      </c>
      <c r="G49" s="31">
        <f>G50</f>
        <v>2269</v>
      </c>
    </row>
    <row r="50" spans="1:7" ht="25.5" x14ac:dyDescent="0.25">
      <c r="A50" s="63" t="s">
        <v>155</v>
      </c>
      <c r="B50" s="32" t="s">
        <v>265</v>
      </c>
      <c r="C50" s="32" t="s">
        <v>64</v>
      </c>
      <c r="D50" s="32" t="s">
        <v>65</v>
      </c>
      <c r="E50" s="32" t="s">
        <v>154</v>
      </c>
      <c r="F50" s="32" t="s">
        <v>156</v>
      </c>
      <c r="G50" s="31">
        <v>2269</v>
      </c>
    </row>
    <row r="51" spans="1:7" ht="26.25" x14ac:dyDescent="0.25">
      <c r="A51" s="39" t="s">
        <v>305</v>
      </c>
      <c r="B51" s="137" t="s">
        <v>306</v>
      </c>
      <c r="C51" s="137" t="s">
        <v>64</v>
      </c>
      <c r="D51" s="137" t="s">
        <v>61</v>
      </c>
      <c r="E51" s="137" t="s">
        <v>152</v>
      </c>
      <c r="F51" s="137" t="s">
        <v>62</v>
      </c>
      <c r="G51" s="30">
        <f>G52</f>
        <v>100</v>
      </c>
    </row>
    <row r="52" spans="1:7" ht="39" x14ac:dyDescent="0.25">
      <c r="A52" s="37" t="s">
        <v>233</v>
      </c>
      <c r="B52" s="132" t="s">
        <v>306</v>
      </c>
      <c r="C52" s="132" t="s">
        <v>64</v>
      </c>
      <c r="D52" s="132" t="s">
        <v>60</v>
      </c>
      <c r="E52" s="132" t="s">
        <v>152</v>
      </c>
      <c r="F52" s="132" t="s">
        <v>62</v>
      </c>
      <c r="G52" s="31">
        <f t="shared" ref="G52:G53" si="5">G53</f>
        <v>100</v>
      </c>
    </row>
    <row r="53" spans="1:7" x14ac:dyDescent="0.25">
      <c r="A53" s="37" t="s">
        <v>234</v>
      </c>
      <c r="B53" s="132" t="s">
        <v>306</v>
      </c>
      <c r="C53" s="132" t="s">
        <v>64</v>
      </c>
      <c r="D53" s="132" t="s">
        <v>60</v>
      </c>
      <c r="E53" s="132" t="s">
        <v>171</v>
      </c>
      <c r="F53" s="132" t="s">
        <v>62</v>
      </c>
      <c r="G53" s="31">
        <f t="shared" si="5"/>
        <v>100</v>
      </c>
    </row>
    <row r="54" spans="1:7" ht="26.25" x14ac:dyDescent="0.25">
      <c r="A54" s="37" t="s">
        <v>191</v>
      </c>
      <c r="B54" s="132" t="s">
        <v>306</v>
      </c>
      <c r="C54" s="132" t="s">
        <v>64</v>
      </c>
      <c r="D54" s="132" t="s">
        <v>60</v>
      </c>
      <c r="E54" s="132" t="s">
        <v>171</v>
      </c>
      <c r="F54" s="132" t="s">
        <v>73</v>
      </c>
      <c r="G54" s="31">
        <f>G55</f>
        <v>100</v>
      </c>
    </row>
    <row r="55" spans="1:7" ht="26.25" x14ac:dyDescent="0.25">
      <c r="A55" s="103" t="s">
        <v>131</v>
      </c>
      <c r="B55" s="132" t="s">
        <v>306</v>
      </c>
      <c r="C55" s="132" t="s">
        <v>64</v>
      </c>
      <c r="D55" s="132" t="s">
        <v>60</v>
      </c>
      <c r="E55" s="132" t="s">
        <v>171</v>
      </c>
      <c r="F55" s="132" t="s">
        <v>74</v>
      </c>
      <c r="G55" s="31">
        <v>100</v>
      </c>
    </row>
    <row r="56" spans="1:7" ht="26.25" x14ac:dyDescent="0.25">
      <c r="A56" s="40" t="s">
        <v>284</v>
      </c>
      <c r="B56" s="34" t="s">
        <v>283</v>
      </c>
      <c r="C56" s="34" t="s">
        <v>64</v>
      </c>
      <c r="D56" s="34" t="s">
        <v>61</v>
      </c>
      <c r="E56" s="34" t="s">
        <v>152</v>
      </c>
      <c r="F56" s="34" t="s">
        <v>62</v>
      </c>
      <c r="G56" s="30">
        <f>G57+G64</f>
        <v>3137.5</v>
      </c>
    </row>
    <row r="57" spans="1:7" ht="26.25" x14ac:dyDescent="0.25">
      <c r="A57" s="41" t="s">
        <v>179</v>
      </c>
      <c r="B57" s="32" t="s">
        <v>283</v>
      </c>
      <c r="C57" s="32" t="s">
        <v>64</v>
      </c>
      <c r="D57" s="32" t="s">
        <v>60</v>
      </c>
      <c r="E57" s="32" t="s">
        <v>152</v>
      </c>
      <c r="F57" s="32" t="s">
        <v>62</v>
      </c>
      <c r="G57" s="31">
        <f>G61+G58</f>
        <v>2700</v>
      </c>
    </row>
    <row r="58" spans="1:7" ht="26.25" x14ac:dyDescent="0.25">
      <c r="A58" s="41" t="s">
        <v>285</v>
      </c>
      <c r="B58" s="32" t="s">
        <v>283</v>
      </c>
      <c r="C58" s="32" t="s">
        <v>64</v>
      </c>
      <c r="D58" s="32" t="s">
        <v>60</v>
      </c>
      <c r="E58" s="101" t="s">
        <v>196</v>
      </c>
      <c r="F58" s="32" t="s">
        <v>62</v>
      </c>
      <c r="G58" s="31">
        <f>G59</f>
        <v>1500</v>
      </c>
    </row>
    <row r="59" spans="1:7" s="9" customFormat="1" ht="51" x14ac:dyDescent="0.25">
      <c r="A59" s="63" t="s">
        <v>190</v>
      </c>
      <c r="B59" s="32" t="s">
        <v>283</v>
      </c>
      <c r="C59" s="32" t="s">
        <v>64</v>
      </c>
      <c r="D59" s="32" t="s">
        <v>60</v>
      </c>
      <c r="E59" s="101" t="s">
        <v>196</v>
      </c>
      <c r="F59" s="32" t="s">
        <v>139</v>
      </c>
      <c r="G59" s="31">
        <f>G60</f>
        <v>1500</v>
      </c>
    </row>
    <row r="60" spans="1:7" x14ac:dyDescent="0.25">
      <c r="A60" s="37" t="s">
        <v>39</v>
      </c>
      <c r="B60" s="32" t="s">
        <v>283</v>
      </c>
      <c r="C60" s="32" t="s">
        <v>64</v>
      </c>
      <c r="D60" s="32" t="s">
        <v>60</v>
      </c>
      <c r="E60" s="101" t="s">
        <v>196</v>
      </c>
      <c r="F60" s="32" t="s">
        <v>140</v>
      </c>
      <c r="G60" s="31">
        <v>1500</v>
      </c>
    </row>
    <row r="61" spans="1:7" ht="26.25" x14ac:dyDescent="0.25">
      <c r="A61" s="103" t="s">
        <v>286</v>
      </c>
      <c r="B61" s="32" t="s">
        <v>283</v>
      </c>
      <c r="C61" s="32" t="s">
        <v>64</v>
      </c>
      <c r="D61" s="32" t="s">
        <v>60</v>
      </c>
      <c r="E61" s="32" t="s">
        <v>225</v>
      </c>
      <c r="F61" s="32" t="s">
        <v>62</v>
      </c>
      <c r="G61" s="31">
        <f>G62</f>
        <v>1200</v>
      </c>
    </row>
    <row r="62" spans="1:7" s="9" customFormat="1" ht="51" x14ac:dyDescent="0.25">
      <c r="A62" s="63" t="s">
        <v>190</v>
      </c>
      <c r="B62" s="32" t="s">
        <v>283</v>
      </c>
      <c r="C62" s="32" t="s">
        <v>64</v>
      </c>
      <c r="D62" s="32" t="s">
        <v>60</v>
      </c>
      <c r="E62" s="32" t="s">
        <v>225</v>
      </c>
      <c r="F62" s="32" t="s">
        <v>139</v>
      </c>
      <c r="G62" s="31">
        <f>G63</f>
        <v>1200</v>
      </c>
    </row>
    <row r="63" spans="1:7" s="10" customFormat="1" x14ac:dyDescent="0.25">
      <c r="A63" s="37" t="s">
        <v>39</v>
      </c>
      <c r="B63" s="32" t="s">
        <v>283</v>
      </c>
      <c r="C63" s="32" t="s">
        <v>64</v>
      </c>
      <c r="D63" s="32" t="s">
        <v>60</v>
      </c>
      <c r="E63" s="32" t="s">
        <v>225</v>
      </c>
      <c r="F63" s="32" t="s">
        <v>140</v>
      </c>
      <c r="G63" s="31">
        <v>1200</v>
      </c>
    </row>
    <row r="64" spans="1:7" x14ac:dyDescent="0.25">
      <c r="A64" s="112" t="s">
        <v>287</v>
      </c>
      <c r="B64" s="101" t="s">
        <v>283</v>
      </c>
      <c r="C64" s="101" t="s">
        <v>64</v>
      </c>
      <c r="D64" s="101" t="s">
        <v>63</v>
      </c>
      <c r="E64" s="101" t="s">
        <v>152</v>
      </c>
      <c r="F64" s="101" t="s">
        <v>62</v>
      </c>
      <c r="G64" s="31">
        <f>G65</f>
        <v>437.5</v>
      </c>
    </row>
    <row r="65" spans="1:7" ht="26.25" x14ac:dyDescent="0.25">
      <c r="A65" s="103" t="s">
        <v>229</v>
      </c>
      <c r="B65" s="101" t="s">
        <v>283</v>
      </c>
      <c r="C65" s="101" t="s">
        <v>64</v>
      </c>
      <c r="D65" s="101" t="s">
        <v>63</v>
      </c>
      <c r="E65" s="101" t="s">
        <v>163</v>
      </c>
      <c r="F65" s="101" t="s">
        <v>62</v>
      </c>
      <c r="G65" s="31">
        <f>G66</f>
        <v>437.5</v>
      </c>
    </row>
    <row r="66" spans="1:7" ht="51" x14ac:dyDescent="0.25">
      <c r="A66" s="63" t="s">
        <v>190</v>
      </c>
      <c r="B66" s="101" t="s">
        <v>283</v>
      </c>
      <c r="C66" s="101" t="s">
        <v>64</v>
      </c>
      <c r="D66" s="101" t="s">
        <v>63</v>
      </c>
      <c r="E66" s="101" t="s">
        <v>163</v>
      </c>
      <c r="F66" s="101" t="s">
        <v>139</v>
      </c>
      <c r="G66" s="31">
        <f>G67</f>
        <v>437.5</v>
      </c>
    </row>
    <row r="67" spans="1:7" s="9" customFormat="1" x14ac:dyDescent="0.25">
      <c r="A67" s="103" t="s">
        <v>39</v>
      </c>
      <c r="B67" s="101" t="s">
        <v>283</v>
      </c>
      <c r="C67" s="101" t="s">
        <v>64</v>
      </c>
      <c r="D67" s="101" t="s">
        <v>63</v>
      </c>
      <c r="E67" s="101" t="s">
        <v>163</v>
      </c>
      <c r="F67" s="101" t="s">
        <v>140</v>
      </c>
      <c r="G67" s="31">
        <v>437.5</v>
      </c>
    </row>
    <row r="68" spans="1:7" s="9" customFormat="1" ht="38.25" x14ac:dyDescent="0.25">
      <c r="A68" s="152" t="s">
        <v>292</v>
      </c>
      <c r="B68" s="56" t="s">
        <v>293</v>
      </c>
      <c r="C68" s="56" t="s">
        <v>64</v>
      </c>
      <c r="D68" s="56" t="s">
        <v>61</v>
      </c>
      <c r="E68" s="56" t="s">
        <v>152</v>
      </c>
      <c r="F68" s="56" t="s">
        <v>62</v>
      </c>
      <c r="G68" s="42">
        <f>G69+G74+G79+G84</f>
        <v>12109.300000000001</v>
      </c>
    </row>
    <row r="69" spans="1:7" s="9" customFormat="1" ht="25.5" x14ac:dyDescent="0.25">
      <c r="A69" s="29" t="s">
        <v>130</v>
      </c>
      <c r="B69" s="55" t="s">
        <v>293</v>
      </c>
      <c r="C69" s="55" t="s">
        <v>66</v>
      </c>
      <c r="D69" s="55" t="s">
        <v>61</v>
      </c>
      <c r="E69" s="55" t="s">
        <v>152</v>
      </c>
      <c r="F69" s="55" t="s">
        <v>62</v>
      </c>
      <c r="G69" s="43">
        <f t="shared" ref="G69" si="6">G70</f>
        <v>300</v>
      </c>
    </row>
    <row r="70" spans="1:7" s="9" customFormat="1" ht="25.5" x14ac:dyDescent="0.25">
      <c r="A70" s="29" t="s">
        <v>184</v>
      </c>
      <c r="B70" s="55" t="s">
        <v>293</v>
      </c>
      <c r="C70" s="55" t="s">
        <v>66</v>
      </c>
      <c r="D70" s="55" t="s">
        <v>60</v>
      </c>
      <c r="E70" s="55" t="s">
        <v>152</v>
      </c>
      <c r="F70" s="55" t="s">
        <v>62</v>
      </c>
      <c r="G70" s="43">
        <f>G71</f>
        <v>300</v>
      </c>
    </row>
    <row r="71" spans="1:7" s="9" customFormat="1" ht="26.25" x14ac:dyDescent="0.25">
      <c r="A71" s="103" t="s">
        <v>229</v>
      </c>
      <c r="B71" s="55" t="s">
        <v>293</v>
      </c>
      <c r="C71" s="55" t="s">
        <v>66</v>
      </c>
      <c r="D71" s="55" t="s">
        <v>60</v>
      </c>
      <c r="E71" s="101" t="s">
        <v>163</v>
      </c>
      <c r="F71" s="55" t="s">
        <v>62</v>
      </c>
      <c r="G71" s="43">
        <f>G72</f>
        <v>300</v>
      </c>
    </row>
    <row r="72" spans="1:7" s="9" customFormat="1" ht="25.5" x14ac:dyDescent="0.25">
      <c r="A72" s="63" t="s">
        <v>191</v>
      </c>
      <c r="B72" s="55" t="s">
        <v>293</v>
      </c>
      <c r="C72" s="55" t="s">
        <v>66</v>
      </c>
      <c r="D72" s="55" t="s">
        <v>60</v>
      </c>
      <c r="E72" s="101" t="s">
        <v>163</v>
      </c>
      <c r="F72" s="55" t="s">
        <v>73</v>
      </c>
      <c r="G72" s="43">
        <f>G73</f>
        <v>300</v>
      </c>
    </row>
    <row r="73" spans="1:7" s="9" customFormat="1" ht="25.5" x14ac:dyDescent="0.25">
      <c r="A73" s="45" t="s">
        <v>131</v>
      </c>
      <c r="B73" s="55" t="s">
        <v>293</v>
      </c>
      <c r="C73" s="55" t="s">
        <v>66</v>
      </c>
      <c r="D73" s="55" t="s">
        <v>60</v>
      </c>
      <c r="E73" s="101" t="s">
        <v>163</v>
      </c>
      <c r="F73" s="55" t="s">
        <v>74</v>
      </c>
      <c r="G73" s="43">
        <v>300</v>
      </c>
    </row>
    <row r="74" spans="1:7" s="9" customFormat="1" ht="26.25" x14ac:dyDescent="0.25">
      <c r="A74" s="47" t="s">
        <v>76</v>
      </c>
      <c r="B74" s="55" t="s">
        <v>293</v>
      </c>
      <c r="C74" s="55" t="s">
        <v>72</v>
      </c>
      <c r="D74" s="55" t="s">
        <v>61</v>
      </c>
      <c r="E74" s="55" t="s">
        <v>152</v>
      </c>
      <c r="F74" s="55" t="s">
        <v>62</v>
      </c>
      <c r="G74" s="43">
        <f t="shared" ref="G74:G76" si="7">G75</f>
        <v>371</v>
      </c>
    </row>
    <row r="75" spans="1:7" s="9" customFormat="1" ht="25.5" x14ac:dyDescent="0.25">
      <c r="A75" s="48" t="s">
        <v>182</v>
      </c>
      <c r="B75" s="55" t="s">
        <v>293</v>
      </c>
      <c r="C75" s="55" t="s">
        <v>72</v>
      </c>
      <c r="D75" s="55" t="s">
        <v>60</v>
      </c>
      <c r="E75" s="55" t="s">
        <v>152</v>
      </c>
      <c r="F75" s="55" t="s">
        <v>62</v>
      </c>
      <c r="G75" s="43">
        <f t="shared" si="7"/>
        <v>371</v>
      </c>
    </row>
    <row r="76" spans="1:7" s="9" customFormat="1" ht="25.5" x14ac:dyDescent="0.25">
      <c r="A76" s="48" t="s">
        <v>229</v>
      </c>
      <c r="B76" s="55" t="s">
        <v>293</v>
      </c>
      <c r="C76" s="55" t="s">
        <v>72</v>
      </c>
      <c r="D76" s="55" t="s">
        <v>60</v>
      </c>
      <c r="E76" s="55" t="s">
        <v>163</v>
      </c>
      <c r="F76" s="55" t="s">
        <v>62</v>
      </c>
      <c r="G76" s="43">
        <f t="shared" si="7"/>
        <v>371</v>
      </c>
    </row>
    <row r="77" spans="1:7" s="9" customFormat="1" ht="25.5" x14ac:dyDescent="0.25">
      <c r="A77" s="63" t="s">
        <v>191</v>
      </c>
      <c r="B77" s="55" t="s">
        <v>293</v>
      </c>
      <c r="C77" s="55" t="s">
        <v>72</v>
      </c>
      <c r="D77" s="55" t="s">
        <v>60</v>
      </c>
      <c r="E77" s="55" t="s">
        <v>163</v>
      </c>
      <c r="F77" s="55" t="s">
        <v>73</v>
      </c>
      <c r="G77" s="43">
        <f>G78</f>
        <v>371</v>
      </c>
    </row>
    <row r="78" spans="1:7" s="9" customFormat="1" ht="25.5" x14ac:dyDescent="0.25">
      <c r="A78" s="45" t="s">
        <v>131</v>
      </c>
      <c r="B78" s="55" t="s">
        <v>293</v>
      </c>
      <c r="C78" s="55" t="s">
        <v>72</v>
      </c>
      <c r="D78" s="55" t="s">
        <v>60</v>
      </c>
      <c r="E78" s="55" t="s">
        <v>163</v>
      </c>
      <c r="F78" s="55" t="s">
        <v>74</v>
      </c>
      <c r="G78" s="43">
        <v>371</v>
      </c>
    </row>
    <row r="79" spans="1:7" s="9" customFormat="1" ht="26.25" x14ac:dyDescent="0.25">
      <c r="A79" s="47" t="s">
        <v>50</v>
      </c>
      <c r="B79" s="68" t="s">
        <v>293</v>
      </c>
      <c r="C79" s="68" t="s">
        <v>80</v>
      </c>
      <c r="D79" s="68" t="s">
        <v>61</v>
      </c>
      <c r="E79" s="68" t="s">
        <v>152</v>
      </c>
      <c r="F79" s="68" t="s">
        <v>62</v>
      </c>
      <c r="G79" s="43">
        <f t="shared" ref="G79:G81" si="8">G80</f>
        <v>10103.1</v>
      </c>
    </row>
    <row r="80" spans="1:7" s="9" customFormat="1" ht="39" x14ac:dyDescent="0.25">
      <c r="A80" s="47" t="s">
        <v>228</v>
      </c>
      <c r="B80" s="55" t="s">
        <v>293</v>
      </c>
      <c r="C80" s="55" t="s">
        <v>80</v>
      </c>
      <c r="D80" s="55" t="s">
        <v>60</v>
      </c>
      <c r="E80" s="55" t="s">
        <v>152</v>
      </c>
      <c r="F80" s="55" t="s">
        <v>62</v>
      </c>
      <c r="G80" s="43">
        <f t="shared" si="8"/>
        <v>10103.1</v>
      </c>
    </row>
    <row r="81" spans="1:7" s="9" customFormat="1" x14ac:dyDescent="0.25">
      <c r="A81" s="47" t="s">
        <v>294</v>
      </c>
      <c r="B81" s="55" t="s">
        <v>293</v>
      </c>
      <c r="C81" s="55" t="s">
        <v>80</v>
      </c>
      <c r="D81" s="55" t="s">
        <v>60</v>
      </c>
      <c r="E81" s="55" t="s">
        <v>295</v>
      </c>
      <c r="F81" s="55" t="s">
        <v>62</v>
      </c>
      <c r="G81" s="43">
        <f t="shared" si="8"/>
        <v>10103.1</v>
      </c>
    </row>
    <row r="82" spans="1:7" s="9" customFormat="1" x14ac:dyDescent="0.25">
      <c r="A82" s="37" t="s">
        <v>34</v>
      </c>
      <c r="B82" s="55" t="s">
        <v>293</v>
      </c>
      <c r="C82" s="55" t="s">
        <v>80</v>
      </c>
      <c r="D82" s="55" t="s">
        <v>60</v>
      </c>
      <c r="E82" s="55" t="s">
        <v>295</v>
      </c>
      <c r="F82" s="55" t="s">
        <v>78</v>
      </c>
      <c r="G82" s="43">
        <f>G83</f>
        <v>10103.1</v>
      </c>
    </row>
    <row r="83" spans="1:7" s="9" customFormat="1" ht="39" x14ac:dyDescent="0.25">
      <c r="A83" s="47" t="s">
        <v>207</v>
      </c>
      <c r="B83" s="55" t="s">
        <v>293</v>
      </c>
      <c r="C83" s="55" t="s">
        <v>80</v>
      </c>
      <c r="D83" s="55" t="s">
        <v>60</v>
      </c>
      <c r="E83" s="55" t="s">
        <v>295</v>
      </c>
      <c r="F83" s="55" t="s">
        <v>183</v>
      </c>
      <c r="G83" s="43">
        <v>10103.1</v>
      </c>
    </row>
    <row r="84" spans="1:7" s="9" customFormat="1" ht="25.5" x14ac:dyDescent="0.25">
      <c r="A84" s="45" t="s">
        <v>230</v>
      </c>
      <c r="B84" s="101" t="s">
        <v>293</v>
      </c>
      <c r="C84" s="104" t="s">
        <v>75</v>
      </c>
      <c r="D84" s="104" t="s">
        <v>61</v>
      </c>
      <c r="E84" s="104" t="s">
        <v>152</v>
      </c>
      <c r="F84" s="101" t="s">
        <v>62</v>
      </c>
      <c r="G84" s="43">
        <f>G85+G89</f>
        <v>1335.2</v>
      </c>
    </row>
    <row r="85" spans="1:7" s="9" customFormat="1" ht="25.5" x14ac:dyDescent="0.25">
      <c r="A85" s="45" t="s">
        <v>296</v>
      </c>
      <c r="B85" s="101" t="s">
        <v>293</v>
      </c>
      <c r="C85" s="104" t="s">
        <v>75</v>
      </c>
      <c r="D85" s="104" t="s">
        <v>60</v>
      </c>
      <c r="E85" s="104" t="s">
        <v>152</v>
      </c>
      <c r="F85" s="101" t="s">
        <v>62</v>
      </c>
      <c r="G85" s="43">
        <f t="shared" ref="G85:G86" si="9">G86</f>
        <v>1285.2</v>
      </c>
    </row>
    <row r="86" spans="1:7" s="9" customFormat="1" ht="25.5" x14ac:dyDescent="0.25">
      <c r="A86" s="45" t="s">
        <v>229</v>
      </c>
      <c r="B86" s="101" t="s">
        <v>293</v>
      </c>
      <c r="C86" s="104" t="s">
        <v>75</v>
      </c>
      <c r="D86" s="104" t="s">
        <v>60</v>
      </c>
      <c r="E86" s="104" t="s">
        <v>163</v>
      </c>
      <c r="F86" s="101" t="s">
        <v>62</v>
      </c>
      <c r="G86" s="43">
        <f t="shared" si="9"/>
        <v>1285.2</v>
      </c>
    </row>
    <row r="87" spans="1:7" s="9" customFormat="1" ht="25.5" x14ac:dyDescent="0.25">
      <c r="A87" s="63" t="s">
        <v>191</v>
      </c>
      <c r="B87" s="101" t="s">
        <v>293</v>
      </c>
      <c r="C87" s="104" t="s">
        <v>75</v>
      </c>
      <c r="D87" s="104" t="s">
        <v>60</v>
      </c>
      <c r="E87" s="104" t="s">
        <v>163</v>
      </c>
      <c r="F87" s="101" t="s">
        <v>73</v>
      </c>
      <c r="G87" s="43">
        <f>G88</f>
        <v>1285.2</v>
      </c>
    </row>
    <row r="88" spans="1:7" s="9" customFormat="1" ht="25.5" x14ac:dyDescent="0.25">
      <c r="A88" s="45" t="s">
        <v>131</v>
      </c>
      <c r="B88" s="101" t="s">
        <v>293</v>
      </c>
      <c r="C88" s="104" t="s">
        <v>75</v>
      </c>
      <c r="D88" s="104" t="s">
        <v>60</v>
      </c>
      <c r="E88" s="104" t="s">
        <v>163</v>
      </c>
      <c r="F88" s="101" t="s">
        <v>74</v>
      </c>
      <c r="G88" s="43">
        <v>1285.2</v>
      </c>
    </row>
    <row r="89" spans="1:7" s="9" customFormat="1" ht="25.5" x14ac:dyDescent="0.25">
      <c r="A89" s="146" t="s">
        <v>298</v>
      </c>
      <c r="B89" s="101" t="s">
        <v>293</v>
      </c>
      <c r="C89" s="104" t="s">
        <v>75</v>
      </c>
      <c r="D89" s="104" t="s">
        <v>63</v>
      </c>
      <c r="E89" s="104" t="s">
        <v>152</v>
      </c>
      <c r="F89" s="133" t="s">
        <v>62</v>
      </c>
      <c r="G89" s="43">
        <f t="shared" ref="G89:G90" si="10">G90</f>
        <v>50</v>
      </c>
    </row>
    <row r="90" spans="1:7" s="9" customFormat="1" ht="26.25" x14ac:dyDescent="0.25">
      <c r="A90" s="103" t="s">
        <v>229</v>
      </c>
      <c r="B90" s="101" t="s">
        <v>293</v>
      </c>
      <c r="C90" s="104" t="s">
        <v>75</v>
      </c>
      <c r="D90" s="104" t="s">
        <v>63</v>
      </c>
      <c r="E90" s="104" t="s">
        <v>163</v>
      </c>
      <c r="F90" s="133" t="s">
        <v>62</v>
      </c>
      <c r="G90" s="43">
        <f t="shared" si="10"/>
        <v>50</v>
      </c>
    </row>
    <row r="91" spans="1:7" s="9" customFormat="1" ht="25.5" x14ac:dyDescent="0.25">
      <c r="A91" s="63" t="s">
        <v>191</v>
      </c>
      <c r="B91" s="104" t="s">
        <v>293</v>
      </c>
      <c r="C91" s="104" t="s">
        <v>75</v>
      </c>
      <c r="D91" s="104" t="s">
        <v>63</v>
      </c>
      <c r="E91" s="104" t="s">
        <v>163</v>
      </c>
      <c r="F91" s="55" t="s">
        <v>73</v>
      </c>
      <c r="G91" s="43">
        <f>G92</f>
        <v>50</v>
      </c>
    </row>
    <row r="92" spans="1:7" s="9" customFormat="1" ht="25.5" x14ac:dyDescent="0.25">
      <c r="A92" s="45" t="s">
        <v>131</v>
      </c>
      <c r="B92" s="104" t="s">
        <v>293</v>
      </c>
      <c r="C92" s="104" t="s">
        <v>75</v>
      </c>
      <c r="D92" s="104" t="s">
        <v>63</v>
      </c>
      <c r="E92" s="104" t="s">
        <v>163</v>
      </c>
      <c r="F92" s="55" t="s">
        <v>74</v>
      </c>
      <c r="G92" s="43">
        <v>50</v>
      </c>
    </row>
    <row r="93" spans="1:7" s="9" customFormat="1" ht="39" x14ac:dyDescent="0.25">
      <c r="A93" s="39" t="s">
        <v>273</v>
      </c>
      <c r="B93" s="34" t="s">
        <v>274</v>
      </c>
      <c r="C93" s="34" t="s">
        <v>64</v>
      </c>
      <c r="D93" s="34" t="s">
        <v>61</v>
      </c>
      <c r="E93" s="34" t="s">
        <v>152</v>
      </c>
      <c r="F93" s="34" t="s">
        <v>62</v>
      </c>
      <c r="G93" s="30">
        <f>G94+G109+G114</f>
        <v>563.20000000000005</v>
      </c>
    </row>
    <row r="94" spans="1:7" s="9" customFormat="1" x14ac:dyDescent="0.25">
      <c r="A94" s="37" t="s">
        <v>165</v>
      </c>
      <c r="B94" s="32" t="s">
        <v>274</v>
      </c>
      <c r="C94" s="32" t="s">
        <v>66</v>
      </c>
      <c r="D94" s="32" t="s">
        <v>61</v>
      </c>
      <c r="E94" s="32" t="s">
        <v>152</v>
      </c>
      <c r="F94" s="32" t="s">
        <v>62</v>
      </c>
      <c r="G94" s="31">
        <f>G95+G99+G106</f>
        <v>453.2</v>
      </c>
    </row>
    <row r="95" spans="1:7" s="9" customFormat="1" ht="39" x14ac:dyDescent="0.25">
      <c r="A95" s="37" t="s">
        <v>177</v>
      </c>
      <c r="B95" s="32" t="s">
        <v>274</v>
      </c>
      <c r="C95" s="32" t="s">
        <v>66</v>
      </c>
      <c r="D95" s="32" t="s">
        <v>60</v>
      </c>
      <c r="E95" s="32" t="s">
        <v>152</v>
      </c>
      <c r="F95" s="32" t="s">
        <v>62</v>
      </c>
      <c r="G95" s="31">
        <f t="shared" ref="G95" si="11">G96</f>
        <v>78</v>
      </c>
    </row>
    <row r="96" spans="1:7" s="9" customFormat="1" ht="90" x14ac:dyDescent="0.25">
      <c r="A96" s="103" t="s">
        <v>277</v>
      </c>
      <c r="B96" s="32" t="s">
        <v>274</v>
      </c>
      <c r="C96" s="32" t="s">
        <v>66</v>
      </c>
      <c r="D96" s="32" t="s">
        <v>60</v>
      </c>
      <c r="E96" s="32" t="s">
        <v>178</v>
      </c>
      <c r="F96" s="32" t="s">
        <v>62</v>
      </c>
      <c r="G96" s="31">
        <f>G97</f>
        <v>78</v>
      </c>
    </row>
    <row r="97" spans="1:7" s="9" customFormat="1" ht="25.5" x14ac:dyDescent="0.25">
      <c r="A97" s="63" t="s">
        <v>191</v>
      </c>
      <c r="B97" s="32" t="s">
        <v>274</v>
      </c>
      <c r="C97" s="32" t="s">
        <v>66</v>
      </c>
      <c r="D97" s="32" t="s">
        <v>60</v>
      </c>
      <c r="E97" s="32" t="s">
        <v>178</v>
      </c>
      <c r="F97" s="32" t="s">
        <v>73</v>
      </c>
      <c r="G97" s="31">
        <f>G98</f>
        <v>78</v>
      </c>
    </row>
    <row r="98" spans="1:7" s="9" customFormat="1" ht="26.25" x14ac:dyDescent="0.25">
      <c r="A98" s="37" t="s">
        <v>131</v>
      </c>
      <c r="B98" s="32" t="s">
        <v>274</v>
      </c>
      <c r="C98" s="32" t="s">
        <v>66</v>
      </c>
      <c r="D98" s="32" t="s">
        <v>60</v>
      </c>
      <c r="E98" s="32" t="s">
        <v>178</v>
      </c>
      <c r="F98" s="32" t="s">
        <v>74</v>
      </c>
      <c r="G98" s="31">
        <v>78</v>
      </c>
    </row>
    <row r="99" spans="1:7" s="9" customFormat="1" ht="26.25" x14ac:dyDescent="0.25">
      <c r="A99" s="37" t="s">
        <v>166</v>
      </c>
      <c r="B99" s="32" t="s">
        <v>274</v>
      </c>
      <c r="C99" s="32" t="s">
        <v>66</v>
      </c>
      <c r="D99" s="32" t="s">
        <v>63</v>
      </c>
      <c r="E99" s="32" t="s">
        <v>152</v>
      </c>
      <c r="F99" s="32" t="s">
        <v>62</v>
      </c>
      <c r="G99" s="31">
        <f>G100+G103</f>
        <v>36.199999999999996</v>
      </c>
    </row>
    <row r="100" spans="1:7" s="9" customFormat="1" x14ac:dyDescent="0.25">
      <c r="A100" s="41" t="s">
        <v>281</v>
      </c>
      <c r="B100" s="32" t="s">
        <v>274</v>
      </c>
      <c r="C100" s="32" t="s">
        <v>66</v>
      </c>
      <c r="D100" s="32" t="s">
        <v>63</v>
      </c>
      <c r="E100" s="32" t="s">
        <v>167</v>
      </c>
      <c r="F100" s="32" t="s">
        <v>62</v>
      </c>
      <c r="G100" s="31">
        <f>G101</f>
        <v>28.9</v>
      </c>
    </row>
    <row r="101" spans="1:7" s="9" customFormat="1" ht="51" x14ac:dyDescent="0.25">
      <c r="A101" s="63" t="s">
        <v>190</v>
      </c>
      <c r="B101" s="32" t="s">
        <v>274</v>
      </c>
      <c r="C101" s="32" t="s">
        <v>66</v>
      </c>
      <c r="D101" s="32" t="s">
        <v>63</v>
      </c>
      <c r="E101" s="32" t="s">
        <v>167</v>
      </c>
      <c r="F101" s="32" t="s">
        <v>139</v>
      </c>
      <c r="G101" s="31">
        <f>G102</f>
        <v>28.9</v>
      </c>
    </row>
    <row r="102" spans="1:7" s="9" customFormat="1" x14ac:dyDescent="0.25">
      <c r="A102" s="63" t="s">
        <v>39</v>
      </c>
      <c r="B102" s="32" t="s">
        <v>274</v>
      </c>
      <c r="C102" s="32" t="s">
        <v>66</v>
      </c>
      <c r="D102" s="32" t="s">
        <v>63</v>
      </c>
      <c r="E102" s="32" t="s">
        <v>167</v>
      </c>
      <c r="F102" s="32" t="s">
        <v>140</v>
      </c>
      <c r="G102" s="31">
        <v>28.9</v>
      </c>
    </row>
    <row r="103" spans="1:7" s="9" customFormat="1" ht="26.25" x14ac:dyDescent="0.25">
      <c r="A103" s="112" t="s">
        <v>282</v>
      </c>
      <c r="B103" s="32" t="s">
        <v>274</v>
      </c>
      <c r="C103" s="32" t="s">
        <v>66</v>
      </c>
      <c r="D103" s="32" t="s">
        <v>63</v>
      </c>
      <c r="E103" s="32" t="s">
        <v>219</v>
      </c>
      <c r="F103" s="32" t="s">
        <v>62</v>
      </c>
      <c r="G103" s="31">
        <f>G104</f>
        <v>7.3</v>
      </c>
    </row>
    <row r="104" spans="1:7" s="9" customFormat="1" ht="51" x14ac:dyDescent="0.25">
      <c r="A104" s="63" t="s">
        <v>190</v>
      </c>
      <c r="B104" s="32" t="s">
        <v>274</v>
      </c>
      <c r="C104" s="32" t="s">
        <v>66</v>
      </c>
      <c r="D104" s="32" t="s">
        <v>63</v>
      </c>
      <c r="E104" s="32" t="s">
        <v>219</v>
      </c>
      <c r="F104" s="32" t="s">
        <v>139</v>
      </c>
      <c r="G104" s="31">
        <f>G105</f>
        <v>7.3</v>
      </c>
    </row>
    <row r="105" spans="1:7" s="10" customFormat="1" x14ac:dyDescent="0.25">
      <c r="A105" s="63" t="s">
        <v>39</v>
      </c>
      <c r="B105" s="32" t="s">
        <v>274</v>
      </c>
      <c r="C105" s="32" t="s">
        <v>66</v>
      </c>
      <c r="D105" s="32" t="s">
        <v>63</v>
      </c>
      <c r="E105" s="32" t="s">
        <v>219</v>
      </c>
      <c r="F105" s="32" t="s">
        <v>140</v>
      </c>
      <c r="G105" s="31">
        <v>7.3</v>
      </c>
    </row>
    <row r="106" spans="1:7" s="10" customFormat="1" ht="26.25" x14ac:dyDescent="0.25">
      <c r="A106" s="184" t="s">
        <v>382</v>
      </c>
      <c r="B106" s="133" t="s">
        <v>274</v>
      </c>
      <c r="C106" s="133" t="s">
        <v>66</v>
      </c>
      <c r="D106" s="101" t="s">
        <v>67</v>
      </c>
      <c r="E106" s="101" t="s">
        <v>152</v>
      </c>
      <c r="F106" s="101" t="s">
        <v>62</v>
      </c>
      <c r="G106" s="31">
        <f>G107</f>
        <v>339</v>
      </c>
    </row>
    <row r="107" spans="1:7" s="10" customFormat="1" ht="39" x14ac:dyDescent="0.25">
      <c r="A107" s="178" t="s">
        <v>383</v>
      </c>
      <c r="B107" s="133" t="s">
        <v>274</v>
      </c>
      <c r="C107" s="133" t="s">
        <v>66</v>
      </c>
      <c r="D107" s="101" t="s">
        <v>67</v>
      </c>
      <c r="E107" s="101" t="s">
        <v>384</v>
      </c>
      <c r="F107" s="101" t="s">
        <v>62</v>
      </c>
      <c r="G107" s="31">
        <f>G108</f>
        <v>339</v>
      </c>
    </row>
    <row r="108" spans="1:7" s="10" customFormat="1" ht="26.25" x14ac:dyDescent="0.25">
      <c r="A108" s="178" t="s">
        <v>131</v>
      </c>
      <c r="B108" s="133" t="s">
        <v>274</v>
      </c>
      <c r="C108" s="133" t="s">
        <v>66</v>
      </c>
      <c r="D108" s="101" t="s">
        <v>67</v>
      </c>
      <c r="E108" s="101" t="s">
        <v>384</v>
      </c>
      <c r="F108" s="101" t="s">
        <v>74</v>
      </c>
      <c r="G108" s="31">
        <v>339</v>
      </c>
    </row>
    <row r="109" spans="1:7" s="10" customFormat="1" ht="39" x14ac:dyDescent="0.25">
      <c r="A109" s="112" t="s">
        <v>168</v>
      </c>
      <c r="B109" s="33" t="s">
        <v>274</v>
      </c>
      <c r="C109" s="33" t="s">
        <v>72</v>
      </c>
      <c r="D109" s="33" t="s">
        <v>61</v>
      </c>
      <c r="E109" s="33" t="s">
        <v>152</v>
      </c>
      <c r="F109" s="32" t="s">
        <v>62</v>
      </c>
      <c r="G109" s="31">
        <f t="shared" ref="G109:G110" si="12">G110</f>
        <v>100</v>
      </c>
    </row>
    <row r="110" spans="1:7" s="10" customFormat="1" ht="39" x14ac:dyDescent="0.25">
      <c r="A110" s="112" t="s">
        <v>169</v>
      </c>
      <c r="B110" s="32" t="s">
        <v>274</v>
      </c>
      <c r="C110" s="32" t="s">
        <v>72</v>
      </c>
      <c r="D110" s="32" t="s">
        <v>60</v>
      </c>
      <c r="E110" s="32" t="s">
        <v>152</v>
      </c>
      <c r="F110" s="32" t="s">
        <v>62</v>
      </c>
      <c r="G110" s="31">
        <f t="shared" si="12"/>
        <v>100</v>
      </c>
    </row>
    <row r="111" spans="1:7" s="10" customFormat="1" ht="26.25" x14ac:dyDescent="0.25">
      <c r="A111" s="112" t="s">
        <v>229</v>
      </c>
      <c r="B111" s="32" t="s">
        <v>274</v>
      </c>
      <c r="C111" s="32" t="s">
        <v>72</v>
      </c>
      <c r="D111" s="32" t="s">
        <v>60</v>
      </c>
      <c r="E111" s="32" t="s">
        <v>163</v>
      </c>
      <c r="F111" s="32" t="s">
        <v>62</v>
      </c>
      <c r="G111" s="31">
        <f>G112</f>
        <v>100</v>
      </c>
    </row>
    <row r="112" spans="1:7" s="10" customFormat="1" ht="25.5" x14ac:dyDescent="0.25">
      <c r="A112" s="63" t="s">
        <v>191</v>
      </c>
      <c r="B112" s="32" t="s">
        <v>274</v>
      </c>
      <c r="C112" s="32" t="s">
        <v>72</v>
      </c>
      <c r="D112" s="32" t="s">
        <v>60</v>
      </c>
      <c r="E112" s="32" t="s">
        <v>163</v>
      </c>
      <c r="F112" s="32" t="s">
        <v>73</v>
      </c>
      <c r="G112" s="31">
        <f>G113</f>
        <v>100</v>
      </c>
    </row>
    <row r="113" spans="1:7" ht="26.25" x14ac:dyDescent="0.25">
      <c r="A113" s="37" t="s">
        <v>131</v>
      </c>
      <c r="B113" s="32" t="s">
        <v>274</v>
      </c>
      <c r="C113" s="32" t="s">
        <v>72</v>
      </c>
      <c r="D113" s="32" t="s">
        <v>60</v>
      </c>
      <c r="E113" s="32" t="s">
        <v>163</v>
      </c>
      <c r="F113" s="32" t="s">
        <v>74</v>
      </c>
      <c r="G113" s="31">
        <v>100</v>
      </c>
    </row>
    <row r="114" spans="1:7" x14ac:dyDescent="0.25">
      <c r="A114" s="180" t="s">
        <v>380</v>
      </c>
      <c r="B114" s="133" t="s">
        <v>274</v>
      </c>
      <c r="C114" s="133" t="s">
        <v>80</v>
      </c>
      <c r="D114" s="133" t="s">
        <v>61</v>
      </c>
      <c r="E114" s="133" t="s">
        <v>152</v>
      </c>
      <c r="F114" s="133" t="s">
        <v>62</v>
      </c>
      <c r="G114" s="31">
        <f t="shared" ref="G114:G115" si="13">G115</f>
        <v>10</v>
      </c>
    </row>
    <row r="115" spans="1:7" ht="26.25" x14ac:dyDescent="0.25">
      <c r="A115" s="180" t="s">
        <v>381</v>
      </c>
      <c r="B115" s="133" t="s">
        <v>274</v>
      </c>
      <c r="C115" s="133" t="s">
        <v>80</v>
      </c>
      <c r="D115" s="133" t="s">
        <v>60</v>
      </c>
      <c r="E115" s="133" t="s">
        <v>152</v>
      </c>
      <c r="F115" s="133" t="s">
        <v>62</v>
      </c>
      <c r="G115" s="31">
        <f t="shared" si="13"/>
        <v>10</v>
      </c>
    </row>
    <row r="116" spans="1:7" ht="26.25" x14ac:dyDescent="0.25">
      <c r="A116" s="180" t="s">
        <v>229</v>
      </c>
      <c r="B116" s="133" t="s">
        <v>274</v>
      </c>
      <c r="C116" s="133" t="s">
        <v>80</v>
      </c>
      <c r="D116" s="133" t="s">
        <v>60</v>
      </c>
      <c r="E116" s="133" t="s">
        <v>163</v>
      </c>
      <c r="F116" s="133" t="s">
        <v>62</v>
      </c>
      <c r="G116" s="31">
        <f>G117</f>
        <v>10</v>
      </c>
    </row>
    <row r="117" spans="1:7" ht="26.25" x14ac:dyDescent="0.25">
      <c r="A117" s="178" t="s">
        <v>131</v>
      </c>
      <c r="B117" s="133" t="s">
        <v>274</v>
      </c>
      <c r="C117" s="133" t="s">
        <v>80</v>
      </c>
      <c r="D117" s="133" t="s">
        <v>60</v>
      </c>
      <c r="E117" s="133" t="s">
        <v>163</v>
      </c>
      <c r="F117" s="133" t="s">
        <v>74</v>
      </c>
      <c r="G117" s="31">
        <v>10</v>
      </c>
    </row>
    <row r="118" spans="1:7" x14ac:dyDescent="0.25">
      <c r="A118" s="127" t="s">
        <v>276</v>
      </c>
      <c r="B118" s="34" t="s">
        <v>77</v>
      </c>
      <c r="C118" s="34" t="s">
        <v>64</v>
      </c>
      <c r="D118" s="34" t="s">
        <v>61</v>
      </c>
      <c r="E118" s="34" t="s">
        <v>152</v>
      </c>
      <c r="F118" s="34" t="s">
        <v>62</v>
      </c>
      <c r="G118" s="30">
        <f>G119+G126</f>
        <v>954.09999999999991</v>
      </c>
    </row>
    <row r="119" spans="1:7" ht="26.25" x14ac:dyDescent="0.25">
      <c r="A119" s="178" t="s">
        <v>174</v>
      </c>
      <c r="B119" s="179" t="s">
        <v>77</v>
      </c>
      <c r="C119" s="179" t="s">
        <v>64</v>
      </c>
      <c r="D119" s="179" t="s">
        <v>60</v>
      </c>
      <c r="E119" s="179" t="s">
        <v>152</v>
      </c>
      <c r="F119" s="179" t="s">
        <v>62</v>
      </c>
      <c r="G119" s="31">
        <f>G120+G123</f>
        <v>785.4</v>
      </c>
    </row>
    <row r="120" spans="1:7" ht="26.25" x14ac:dyDescent="0.25">
      <c r="A120" s="178" t="s">
        <v>376</v>
      </c>
      <c r="B120" s="179" t="s">
        <v>77</v>
      </c>
      <c r="C120" s="179" t="s">
        <v>64</v>
      </c>
      <c r="D120" s="179" t="s">
        <v>60</v>
      </c>
      <c r="E120" s="179" t="s">
        <v>377</v>
      </c>
      <c r="F120" s="179" t="s">
        <v>62</v>
      </c>
      <c r="G120" s="31">
        <f t="shared" ref="G120" si="14">G121</f>
        <v>319</v>
      </c>
    </row>
    <row r="121" spans="1:7" ht="26.25" x14ac:dyDescent="0.25">
      <c r="A121" s="178" t="s">
        <v>131</v>
      </c>
      <c r="B121" s="179" t="s">
        <v>77</v>
      </c>
      <c r="C121" s="179" t="s">
        <v>64</v>
      </c>
      <c r="D121" s="179" t="s">
        <v>60</v>
      </c>
      <c r="E121" s="179" t="s">
        <v>377</v>
      </c>
      <c r="F121" s="179" t="s">
        <v>78</v>
      </c>
      <c r="G121" s="31">
        <f>G122</f>
        <v>319</v>
      </c>
    </row>
    <row r="122" spans="1:7" ht="26.25" x14ac:dyDescent="0.25">
      <c r="A122" s="178" t="s">
        <v>378</v>
      </c>
      <c r="B122" s="179" t="s">
        <v>77</v>
      </c>
      <c r="C122" s="179" t="s">
        <v>64</v>
      </c>
      <c r="D122" s="179" t="s">
        <v>60</v>
      </c>
      <c r="E122" s="179" t="s">
        <v>377</v>
      </c>
      <c r="F122" s="179" t="s">
        <v>379</v>
      </c>
      <c r="G122" s="31">
        <v>319</v>
      </c>
    </row>
    <row r="123" spans="1:7" ht="25.5" x14ac:dyDescent="0.25">
      <c r="A123" s="162" t="s">
        <v>175</v>
      </c>
      <c r="B123" s="32" t="s">
        <v>77</v>
      </c>
      <c r="C123" s="32" t="s">
        <v>64</v>
      </c>
      <c r="D123" s="32" t="s">
        <v>60</v>
      </c>
      <c r="E123" s="32" t="s">
        <v>176</v>
      </c>
      <c r="F123" s="32" t="s">
        <v>62</v>
      </c>
      <c r="G123" s="31">
        <f>G124</f>
        <v>466.4</v>
      </c>
    </row>
    <row r="124" spans="1:7" ht="51" x14ac:dyDescent="0.25">
      <c r="A124" s="63" t="s">
        <v>190</v>
      </c>
      <c r="B124" s="32" t="s">
        <v>77</v>
      </c>
      <c r="C124" s="32" t="s">
        <v>64</v>
      </c>
      <c r="D124" s="32" t="s">
        <v>60</v>
      </c>
      <c r="E124" s="32" t="s">
        <v>176</v>
      </c>
      <c r="F124" s="32" t="s">
        <v>139</v>
      </c>
      <c r="G124" s="31">
        <f>G125</f>
        <v>466.4</v>
      </c>
    </row>
    <row r="125" spans="1:7" ht="26.25" x14ac:dyDescent="0.25">
      <c r="A125" s="37" t="s">
        <v>155</v>
      </c>
      <c r="B125" s="32" t="s">
        <v>77</v>
      </c>
      <c r="C125" s="32" t="s">
        <v>64</v>
      </c>
      <c r="D125" s="32" t="s">
        <v>60</v>
      </c>
      <c r="E125" s="32" t="s">
        <v>176</v>
      </c>
      <c r="F125" s="32" t="s">
        <v>156</v>
      </c>
      <c r="G125" s="31">
        <v>466.4</v>
      </c>
    </row>
    <row r="126" spans="1:7" ht="26.25" x14ac:dyDescent="0.25">
      <c r="A126" s="64" t="s">
        <v>267</v>
      </c>
      <c r="B126" s="32" t="s">
        <v>77</v>
      </c>
      <c r="C126" s="32" t="s">
        <v>64</v>
      </c>
      <c r="D126" s="101" t="s">
        <v>63</v>
      </c>
      <c r="E126" s="101" t="s">
        <v>152</v>
      </c>
      <c r="F126" s="32" t="s">
        <v>62</v>
      </c>
      <c r="G126" s="31">
        <f>G127+G130</f>
        <v>168.7</v>
      </c>
    </row>
    <row r="127" spans="1:7" x14ac:dyDescent="0.25">
      <c r="A127" s="64" t="s">
        <v>268</v>
      </c>
      <c r="B127" s="32" t="s">
        <v>77</v>
      </c>
      <c r="C127" s="32" t="s">
        <v>64</v>
      </c>
      <c r="D127" s="101" t="s">
        <v>63</v>
      </c>
      <c r="E127" s="101" t="s">
        <v>269</v>
      </c>
      <c r="F127" s="32" t="s">
        <v>62</v>
      </c>
      <c r="G127" s="31">
        <f t="shared" ref="G127" si="15">G128</f>
        <v>116.2</v>
      </c>
    </row>
    <row r="128" spans="1:7" ht="25.5" x14ac:dyDescent="0.25">
      <c r="A128" s="63" t="s">
        <v>191</v>
      </c>
      <c r="B128" s="32" t="s">
        <v>77</v>
      </c>
      <c r="C128" s="32" t="s">
        <v>64</v>
      </c>
      <c r="D128" s="32" t="s">
        <v>63</v>
      </c>
      <c r="E128" s="32" t="s">
        <v>269</v>
      </c>
      <c r="F128" s="32" t="s">
        <v>73</v>
      </c>
      <c r="G128" s="31">
        <f>G129</f>
        <v>116.2</v>
      </c>
    </row>
    <row r="129" spans="1:7" ht="26.25" x14ac:dyDescent="0.25">
      <c r="A129" s="103" t="s">
        <v>131</v>
      </c>
      <c r="B129" s="32" t="s">
        <v>77</v>
      </c>
      <c r="C129" s="32" t="s">
        <v>64</v>
      </c>
      <c r="D129" s="32" t="s">
        <v>63</v>
      </c>
      <c r="E129" s="32" t="s">
        <v>269</v>
      </c>
      <c r="F129" s="32" t="s">
        <v>74</v>
      </c>
      <c r="G129" s="31">
        <v>116.2</v>
      </c>
    </row>
    <row r="130" spans="1:7" ht="39" x14ac:dyDescent="0.25">
      <c r="A130" s="37" t="s">
        <v>246</v>
      </c>
      <c r="B130" s="32" t="s">
        <v>77</v>
      </c>
      <c r="C130" s="32" t="s">
        <v>64</v>
      </c>
      <c r="D130" s="32" t="s">
        <v>63</v>
      </c>
      <c r="E130" s="32" t="s">
        <v>209</v>
      </c>
      <c r="F130" s="32" t="s">
        <v>62</v>
      </c>
      <c r="G130" s="31">
        <f t="shared" ref="G130" si="16">G131</f>
        <v>52.5</v>
      </c>
    </row>
    <row r="131" spans="1:7" x14ac:dyDescent="0.25">
      <c r="A131" s="37" t="s">
        <v>56</v>
      </c>
      <c r="B131" s="32" t="s">
        <v>77</v>
      </c>
      <c r="C131" s="32" t="s">
        <v>64</v>
      </c>
      <c r="D131" s="32" t="s">
        <v>63</v>
      </c>
      <c r="E131" s="32" t="s">
        <v>209</v>
      </c>
      <c r="F131" s="32" t="s">
        <v>187</v>
      </c>
      <c r="G131" s="31">
        <f>G132</f>
        <v>52.5</v>
      </c>
    </row>
    <row r="132" spans="1:7" x14ac:dyDescent="0.25">
      <c r="A132" s="57" t="s">
        <v>84</v>
      </c>
      <c r="B132" s="32" t="s">
        <v>77</v>
      </c>
      <c r="C132" s="32" t="s">
        <v>64</v>
      </c>
      <c r="D132" s="32" t="s">
        <v>63</v>
      </c>
      <c r="E132" s="32" t="s">
        <v>209</v>
      </c>
      <c r="F132" s="32" t="s">
        <v>188</v>
      </c>
      <c r="G132" s="31">
        <v>52.5</v>
      </c>
    </row>
    <row r="133" spans="1:7" ht="39" x14ac:dyDescent="0.25">
      <c r="A133" s="39" t="s">
        <v>279</v>
      </c>
      <c r="B133" s="34" t="s">
        <v>278</v>
      </c>
      <c r="C133" s="34" t="s">
        <v>64</v>
      </c>
      <c r="D133" s="34" t="s">
        <v>61</v>
      </c>
      <c r="E133" s="34" t="s">
        <v>152</v>
      </c>
      <c r="F133" s="34" t="s">
        <v>62</v>
      </c>
      <c r="G133" s="30">
        <f>G134</f>
        <v>495.7</v>
      </c>
    </row>
    <row r="134" spans="1:7" ht="39" x14ac:dyDescent="0.25">
      <c r="A134" s="37" t="s">
        <v>222</v>
      </c>
      <c r="B134" s="32" t="s">
        <v>278</v>
      </c>
      <c r="C134" s="32" t="s">
        <v>64</v>
      </c>
      <c r="D134" s="32" t="s">
        <v>63</v>
      </c>
      <c r="E134" s="32" t="s">
        <v>152</v>
      </c>
      <c r="F134" s="32" t="s">
        <v>62</v>
      </c>
      <c r="G134" s="31">
        <f t="shared" ref="G134" si="17">G135</f>
        <v>495.7</v>
      </c>
    </row>
    <row r="135" spans="1:7" ht="39" x14ac:dyDescent="0.25">
      <c r="A135" s="37" t="s">
        <v>224</v>
      </c>
      <c r="B135" s="32" t="s">
        <v>278</v>
      </c>
      <c r="C135" s="32" t="s">
        <v>64</v>
      </c>
      <c r="D135" s="32" t="s">
        <v>63</v>
      </c>
      <c r="E135" s="32" t="s">
        <v>223</v>
      </c>
      <c r="F135" s="32" t="s">
        <v>62</v>
      </c>
      <c r="G135" s="31">
        <f>G136</f>
        <v>495.7</v>
      </c>
    </row>
    <row r="136" spans="1:7" ht="25.5" x14ac:dyDescent="0.25">
      <c r="A136" s="63" t="s">
        <v>191</v>
      </c>
      <c r="B136" s="32" t="s">
        <v>278</v>
      </c>
      <c r="C136" s="32" t="s">
        <v>64</v>
      </c>
      <c r="D136" s="32" t="s">
        <v>63</v>
      </c>
      <c r="E136" s="32" t="s">
        <v>223</v>
      </c>
      <c r="F136" s="32" t="s">
        <v>73</v>
      </c>
      <c r="G136" s="31">
        <f>G137</f>
        <v>495.7</v>
      </c>
    </row>
    <row r="137" spans="1:7" ht="26.25" x14ac:dyDescent="0.25">
      <c r="A137" s="37" t="s">
        <v>131</v>
      </c>
      <c r="B137" s="32" t="s">
        <v>278</v>
      </c>
      <c r="C137" s="32" t="s">
        <v>64</v>
      </c>
      <c r="D137" s="32" t="s">
        <v>63</v>
      </c>
      <c r="E137" s="32" t="s">
        <v>223</v>
      </c>
      <c r="F137" s="32" t="s">
        <v>74</v>
      </c>
      <c r="G137" s="31">
        <v>495.7</v>
      </c>
    </row>
    <row r="138" spans="1:7" ht="26.25" x14ac:dyDescent="0.25">
      <c r="A138" s="39" t="s">
        <v>288</v>
      </c>
      <c r="B138" s="165" t="s">
        <v>289</v>
      </c>
      <c r="C138" s="165" t="s">
        <v>64</v>
      </c>
      <c r="D138" s="165" t="s">
        <v>61</v>
      </c>
      <c r="E138" s="165" t="s">
        <v>152</v>
      </c>
      <c r="F138" s="34" t="s">
        <v>62</v>
      </c>
      <c r="G138" s="30">
        <f>G139</f>
        <v>8978.4</v>
      </c>
    </row>
    <row r="139" spans="1:7" ht="26.25" x14ac:dyDescent="0.25">
      <c r="A139" s="37" t="s">
        <v>180</v>
      </c>
      <c r="B139" s="104" t="s">
        <v>289</v>
      </c>
      <c r="C139" s="104" t="s">
        <v>64</v>
      </c>
      <c r="D139" s="104" t="s">
        <v>63</v>
      </c>
      <c r="E139" s="104" t="s">
        <v>152</v>
      </c>
      <c r="F139" s="55" t="s">
        <v>62</v>
      </c>
      <c r="G139" s="43">
        <f>G140</f>
        <v>8978.4</v>
      </c>
    </row>
    <row r="140" spans="1:7" ht="26.25" x14ac:dyDescent="0.25">
      <c r="A140" s="103" t="s">
        <v>229</v>
      </c>
      <c r="B140" s="104" t="s">
        <v>289</v>
      </c>
      <c r="C140" s="104" t="s">
        <v>64</v>
      </c>
      <c r="D140" s="104" t="s">
        <v>63</v>
      </c>
      <c r="E140" s="104" t="s">
        <v>163</v>
      </c>
      <c r="F140" s="55" t="s">
        <v>62</v>
      </c>
      <c r="G140" s="43">
        <f t="shared" ref="G140" si="18">G141</f>
        <v>8978.4</v>
      </c>
    </row>
    <row r="141" spans="1:7" ht="25.5" x14ac:dyDescent="0.25">
      <c r="A141" s="63" t="s">
        <v>191</v>
      </c>
      <c r="B141" s="104" t="s">
        <v>289</v>
      </c>
      <c r="C141" s="55" t="s">
        <v>64</v>
      </c>
      <c r="D141" s="55" t="s">
        <v>63</v>
      </c>
      <c r="E141" s="55" t="s">
        <v>163</v>
      </c>
      <c r="F141" s="55" t="s">
        <v>73</v>
      </c>
      <c r="G141" s="43">
        <f>G142</f>
        <v>8978.4</v>
      </c>
    </row>
    <row r="142" spans="1:7" ht="26.25" x14ac:dyDescent="0.25">
      <c r="A142" s="37" t="s">
        <v>131</v>
      </c>
      <c r="B142" s="104" t="s">
        <v>289</v>
      </c>
      <c r="C142" s="55" t="s">
        <v>64</v>
      </c>
      <c r="D142" s="55" t="s">
        <v>63</v>
      </c>
      <c r="E142" s="55" t="s">
        <v>163</v>
      </c>
      <c r="F142" s="55" t="s">
        <v>74</v>
      </c>
      <c r="G142" s="43">
        <v>8978.4</v>
      </c>
    </row>
    <row r="143" spans="1:7" ht="39" x14ac:dyDescent="0.25">
      <c r="A143" s="39" t="s">
        <v>271</v>
      </c>
      <c r="B143" s="34" t="s">
        <v>270</v>
      </c>
      <c r="C143" s="34" t="s">
        <v>64</v>
      </c>
      <c r="D143" s="34" t="s">
        <v>61</v>
      </c>
      <c r="E143" s="34" t="s">
        <v>152</v>
      </c>
      <c r="F143" s="34" t="s">
        <v>62</v>
      </c>
      <c r="G143" s="30">
        <f>G147+G151+G144</f>
        <v>174.29999999999998</v>
      </c>
    </row>
    <row r="144" spans="1:7" ht="38.25" x14ac:dyDescent="0.25">
      <c r="A144" s="24" t="s">
        <v>170</v>
      </c>
      <c r="B144" s="133" t="s">
        <v>270</v>
      </c>
      <c r="C144" s="133" t="s">
        <v>64</v>
      </c>
      <c r="D144" s="133" t="s">
        <v>60</v>
      </c>
      <c r="E144" s="133" t="s">
        <v>152</v>
      </c>
      <c r="F144" s="133" t="s">
        <v>62</v>
      </c>
      <c r="G144" s="31">
        <f t="shared" ref="G144" si="19">G145</f>
        <v>1.1000000000000001</v>
      </c>
    </row>
    <row r="145" spans="1:7" ht="26.25" x14ac:dyDescent="0.25">
      <c r="A145" s="178" t="s">
        <v>275</v>
      </c>
      <c r="B145" s="133" t="s">
        <v>270</v>
      </c>
      <c r="C145" s="133" t="s">
        <v>64</v>
      </c>
      <c r="D145" s="133" t="s">
        <v>60</v>
      </c>
      <c r="E145" s="101" t="s">
        <v>235</v>
      </c>
      <c r="F145" s="133" t="s">
        <v>62</v>
      </c>
      <c r="G145" s="31">
        <f>G146</f>
        <v>1.1000000000000001</v>
      </c>
    </row>
    <row r="146" spans="1:7" ht="27" customHeight="1" x14ac:dyDescent="0.25">
      <c r="A146" s="182" t="s">
        <v>131</v>
      </c>
      <c r="B146" s="133" t="s">
        <v>270</v>
      </c>
      <c r="C146" s="133" t="s">
        <v>64</v>
      </c>
      <c r="D146" s="133" t="s">
        <v>60</v>
      </c>
      <c r="E146" s="101" t="s">
        <v>235</v>
      </c>
      <c r="F146" s="133" t="s">
        <v>74</v>
      </c>
      <c r="G146" s="31">
        <v>1.1000000000000001</v>
      </c>
    </row>
    <row r="147" spans="1:7" ht="26.25" x14ac:dyDescent="0.25">
      <c r="A147" s="103" t="s">
        <v>272</v>
      </c>
      <c r="B147" s="32" t="s">
        <v>270</v>
      </c>
      <c r="C147" s="32" t="s">
        <v>64</v>
      </c>
      <c r="D147" s="32" t="s">
        <v>63</v>
      </c>
      <c r="E147" s="32" t="s">
        <v>152</v>
      </c>
      <c r="F147" s="32" t="s">
        <v>62</v>
      </c>
      <c r="G147" s="31">
        <f t="shared" ref="G147:G148" si="20">G148</f>
        <v>73.2</v>
      </c>
    </row>
    <row r="148" spans="1:7" ht="39" x14ac:dyDescent="0.25">
      <c r="A148" s="103" t="s">
        <v>246</v>
      </c>
      <c r="B148" s="32" t="s">
        <v>270</v>
      </c>
      <c r="C148" s="32" t="s">
        <v>64</v>
      </c>
      <c r="D148" s="32" t="s">
        <v>63</v>
      </c>
      <c r="E148" s="32" t="s">
        <v>209</v>
      </c>
      <c r="F148" s="32" t="s">
        <v>62</v>
      </c>
      <c r="G148" s="31">
        <f t="shared" si="20"/>
        <v>73.2</v>
      </c>
    </row>
    <row r="149" spans="1:7" x14ac:dyDescent="0.25">
      <c r="A149" s="37" t="s">
        <v>56</v>
      </c>
      <c r="B149" s="32" t="s">
        <v>270</v>
      </c>
      <c r="C149" s="32" t="s">
        <v>64</v>
      </c>
      <c r="D149" s="32" t="s">
        <v>63</v>
      </c>
      <c r="E149" s="32" t="s">
        <v>209</v>
      </c>
      <c r="F149" s="32" t="s">
        <v>187</v>
      </c>
      <c r="G149" s="31">
        <f>G150</f>
        <v>73.2</v>
      </c>
    </row>
    <row r="150" spans="1:7" x14ac:dyDescent="0.25">
      <c r="A150" s="57" t="s">
        <v>84</v>
      </c>
      <c r="B150" s="32" t="s">
        <v>270</v>
      </c>
      <c r="C150" s="32" t="s">
        <v>64</v>
      </c>
      <c r="D150" s="32" t="s">
        <v>63</v>
      </c>
      <c r="E150" s="32" t="s">
        <v>209</v>
      </c>
      <c r="F150" s="32" t="s">
        <v>188</v>
      </c>
      <c r="G150" s="31">
        <v>73.2</v>
      </c>
    </row>
    <row r="151" spans="1:7" ht="26.25" x14ac:dyDescent="0.25">
      <c r="A151" s="37" t="s">
        <v>161</v>
      </c>
      <c r="B151" s="32" t="s">
        <v>270</v>
      </c>
      <c r="C151" s="32" t="s">
        <v>64</v>
      </c>
      <c r="D151" s="32" t="s">
        <v>67</v>
      </c>
      <c r="E151" s="32" t="s">
        <v>152</v>
      </c>
      <c r="F151" s="32" t="s">
        <v>62</v>
      </c>
      <c r="G151" s="31">
        <f t="shared" ref="G151:G152" si="21">G152</f>
        <v>100</v>
      </c>
    </row>
    <row r="152" spans="1:7" x14ac:dyDescent="0.25">
      <c r="A152" s="103" t="s">
        <v>247</v>
      </c>
      <c r="B152" s="32" t="s">
        <v>270</v>
      </c>
      <c r="C152" s="32" t="s">
        <v>64</v>
      </c>
      <c r="D152" s="32" t="s">
        <v>67</v>
      </c>
      <c r="E152" s="32" t="s">
        <v>162</v>
      </c>
      <c r="F152" s="32" t="s">
        <v>62</v>
      </c>
      <c r="G152" s="31">
        <f t="shared" si="21"/>
        <v>100</v>
      </c>
    </row>
    <row r="153" spans="1:7" x14ac:dyDescent="0.25">
      <c r="A153" s="37" t="s">
        <v>34</v>
      </c>
      <c r="B153" s="32" t="s">
        <v>270</v>
      </c>
      <c r="C153" s="32" t="s">
        <v>64</v>
      </c>
      <c r="D153" s="32" t="s">
        <v>67</v>
      </c>
      <c r="E153" s="32" t="s">
        <v>162</v>
      </c>
      <c r="F153" s="32" t="s">
        <v>78</v>
      </c>
      <c r="G153" s="31">
        <f>G154</f>
        <v>100</v>
      </c>
    </row>
    <row r="154" spans="1:7" x14ac:dyDescent="0.25">
      <c r="A154" s="37" t="s">
        <v>36</v>
      </c>
      <c r="B154" s="32" t="s">
        <v>270</v>
      </c>
      <c r="C154" s="32" t="s">
        <v>64</v>
      </c>
      <c r="D154" s="32" t="s">
        <v>67</v>
      </c>
      <c r="E154" s="32" t="s">
        <v>162</v>
      </c>
      <c r="F154" s="32" t="s">
        <v>79</v>
      </c>
      <c r="G154" s="31">
        <v>100</v>
      </c>
    </row>
    <row r="155" spans="1:7" ht="26.25" x14ac:dyDescent="0.25">
      <c r="A155" s="127" t="s">
        <v>290</v>
      </c>
      <c r="B155" s="137" t="s">
        <v>291</v>
      </c>
      <c r="C155" s="137" t="s">
        <v>64</v>
      </c>
      <c r="D155" s="137" t="s">
        <v>61</v>
      </c>
      <c r="E155" s="137" t="s">
        <v>152</v>
      </c>
      <c r="F155" s="137" t="s">
        <v>62</v>
      </c>
      <c r="G155" s="30">
        <f>G156</f>
        <v>300</v>
      </c>
    </row>
    <row r="156" spans="1:7" ht="39" x14ac:dyDescent="0.25">
      <c r="A156" s="103" t="s">
        <v>185</v>
      </c>
      <c r="B156" s="132" t="s">
        <v>291</v>
      </c>
      <c r="C156" s="132" t="s">
        <v>64</v>
      </c>
      <c r="D156" s="132" t="s">
        <v>60</v>
      </c>
      <c r="E156" s="132" t="s">
        <v>152</v>
      </c>
      <c r="F156" s="132" t="s">
        <v>62</v>
      </c>
      <c r="G156" s="31">
        <f>G157</f>
        <v>300</v>
      </c>
    </row>
    <row r="157" spans="1:7" ht="25.5" x14ac:dyDescent="0.25">
      <c r="A157" s="63" t="s">
        <v>191</v>
      </c>
      <c r="B157" s="132" t="s">
        <v>291</v>
      </c>
      <c r="C157" s="132" t="s">
        <v>64</v>
      </c>
      <c r="D157" s="132" t="s">
        <v>60</v>
      </c>
      <c r="E157" s="132" t="s">
        <v>163</v>
      </c>
      <c r="F157" s="32" t="s">
        <v>73</v>
      </c>
      <c r="G157" s="31">
        <f>G158</f>
        <v>300</v>
      </c>
    </row>
    <row r="158" spans="1:7" ht="25.5" x14ac:dyDescent="0.25">
      <c r="A158" s="45" t="s">
        <v>131</v>
      </c>
      <c r="B158" s="132" t="s">
        <v>291</v>
      </c>
      <c r="C158" s="132" t="s">
        <v>64</v>
      </c>
      <c r="D158" s="132" t="s">
        <v>60</v>
      </c>
      <c r="E158" s="132" t="s">
        <v>163</v>
      </c>
      <c r="F158" s="32" t="s">
        <v>74</v>
      </c>
      <c r="G158" s="31">
        <v>300</v>
      </c>
    </row>
    <row r="159" spans="1:7" x14ac:dyDescent="0.25">
      <c r="A159" s="46" t="s">
        <v>57</v>
      </c>
      <c r="B159" s="32"/>
      <c r="C159" s="32"/>
      <c r="D159" s="32"/>
      <c r="E159" s="32"/>
      <c r="F159" s="67"/>
      <c r="G159" s="30">
        <f>G8+G20+G51+G56+G68+G93+G118+G133+G138+G143+G155</f>
        <v>68188.2</v>
      </c>
    </row>
    <row r="160" spans="1:7" x14ac:dyDescent="0.25">
      <c r="G160" s="113"/>
    </row>
  </sheetData>
  <autoFilter ref="A7:G159" xr:uid="{00000000-0009-0000-0000-000004000000}"/>
  <mergeCells count="8">
    <mergeCell ref="F5:F6"/>
    <mergeCell ref="G5:G6"/>
    <mergeCell ref="A4:G4"/>
    <mergeCell ref="A2:G2"/>
    <mergeCell ref="E1:G1"/>
    <mergeCell ref="B1:D1"/>
    <mergeCell ref="A5:A6"/>
    <mergeCell ref="B5:E5"/>
  </mergeCells>
  <pageMargins left="0.7" right="0.7" top="0.75" bottom="0.75" header="0.3" footer="0.3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7"/>
  <sheetViews>
    <sheetView topLeftCell="A124" workbookViewId="0">
      <selection activeCell="H126" sqref="H126"/>
    </sheetView>
  </sheetViews>
  <sheetFormatPr defaultRowHeight="15" x14ac:dyDescent="0.25"/>
  <cols>
    <col min="1" max="1" width="55.140625" customWidth="1"/>
    <col min="2" max="2" width="6.28515625" customWidth="1"/>
    <col min="3" max="3" width="5.28515625" customWidth="1"/>
    <col min="4" max="4" width="7.42578125" customWidth="1"/>
    <col min="5" max="5" width="7" customWidth="1"/>
    <col min="6" max="6" width="5.85546875" customWidth="1"/>
  </cols>
  <sheetData>
    <row r="1" spans="1:8" ht="63.75" customHeight="1" x14ac:dyDescent="0.25">
      <c r="A1" s="3"/>
      <c r="B1" s="199"/>
      <c r="C1" s="211"/>
      <c r="D1" s="211"/>
      <c r="E1" s="199" t="s">
        <v>340</v>
      </c>
      <c r="F1" s="211"/>
      <c r="G1" s="211"/>
      <c r="H1" s="195"/>
    </row>
    <row r="2" spans="1:8" ht="75.75" customHeight="1" x14ac:dyDescent="0.25">
      <c r="A2" s="210" t="s">
        <v>358</v>
      </c>
      <c r="B2" s="211"/>
      <c r="C2" s="211"/>
      <c r="D2" s="211"/>
      <c r="E2" s="195"/>
      <c r="F2" s="195"/>
      <c r="G2" s="195"/>
      <c r="H2" s="195"/>
    </row>
    <row r="4" spans="1:8" x14ac:dyDescent="0.25">
      <c r="A4" s="200" t="s">
        <v>0</v>
      </c>
      <c r="B4" s="197"/>
      <c r="C4" s="197"/>
      <c r="D4" s="197"/>
      <c r="E4" s="197"/>
      <c r="F4" s="197"/>
      <c r="G4" s="197"/>
      <c r="H4" s="197"/>
    </row>
    <row r="5" spans="1:8" x14ac:dyDescent="0.25">
      <c r="A5" s="201" t="s">
        <v>23</v>
      </c>
      <c r="B5" s="205" t="s">
        <v>26</v>
      </c>
      <c r="C5" s="205"/>
      <c r="D5" s="205"/>
      <c r="E5" s="205"/>
      <c r="F5" s="206" t="s">
        <v>27</v>
      </c>
      <c r="G5" s="202" t="s">
        <v>311</v>
      </c>
      <c r="H5" s="202" t="s">
        <v>353</v>
      </c>
    </row>
    <row r="6" spans="1:8" x14ac:dyDescent="0.25">
      <c r="A6" s="201"/>
      <c r="B6" s="117" t="s">
        <v>28</v>
      </c>
      <c r="C6" s="117" t="s">
        <v>29</v>
      </c>
      <c r="D6" s="117" t="s">
        <v>189</v>
      </c>
      <c r="E6" s="117" t="s">
        <v>30</v>
      </c>
      <c r="F6" s="207"/>
      <c r="G6" s="203"/>
      <c r="H6" s="203"/>
    </row>
    <row r="7" spans="1:8" x14ac:dyDescent="0.25">
      <c r="A7" s="118">
        <v>1</v>
      </c>
      <c r="B7" s="119" t="s">
        <v>72</v>
      </c>
      <c r="C7" s="119" t="s">
        <v>80</v>
      </c>
      <c r="D7" s="119">
        <v>4</v>
      </c>
      <c r="E7" s="119">
        <v>5</v>
      </c>
      <c r="F7" s="119">
        <v>6</v>
      </c>
      <c r="G7" s="119">
        <v>7</v>
      </c>
      <c r="H7" s="119" t="s">
        <v>237</v>
      </c>
    </row>
    <row r="8" spans="1:8" ht="26.25" x14ac:dyDescent="0.25">
      <c r="A8" s="39" t="s">
        <v>307</v>
      </c>
      <c r="B8" s="137" t="s">
        <v>256</v>
      </c>
      <c r="C8" s="137" t="s">
        <v>64</v>
      </c>
      <c r="D8" s="137" t="s">
        <v>61</v>
      </c>
      <c r="E8" s="137" t="s">
        <v>152</v>
      </c>
      <c r="F8" s="137" t="s">
        <v>62</v>
      </c>
      <c r="G8" s="30">
        <f>G9+G16</f>
        <v>2422.3000000000002</v>
      </c>
      <c r="H8" s="30">
        <f>H9+H16</f>
        <v>2843.1000000000004</v>
      </c>
    </row>
    <row r="9" spans="1:8" ht="26.25" x14ac:dyDescent="0.25">
      <c r="A9" s="37" t="s">
        <v>257</v>
      </c>
      <c r="B9" s="132" t="s">
        <v>256</v>
      </c>
      <c r="C9" s="132" t="s">
        <v>64</v>
      </c>
      <c r="D9" s="132" t="s">
        <v>60</v>
      </c>
      <c r="E9" s="132" t="s">
        <v>152</v>
      </c>
      <c r="F9" s="132" t="s">
        <v>62</v>
      </c>
      <c r="G9" s="31">
        <f>G10+G13</f>
        <v>404.3</v>
      </c>
      <c r="H9" s="31">
        <f>H10+H13</f>
        <v>404.3</v>
      </c>
    </row>
    <row r="10" spans="1:8" ht="26.25" x14ac:dyDescent="0.25">
      <c r="A10" s="103" t="s">
        <v>229</v>
      </c>
      <c r="B10" s="132" t="s">
        <v>256</v>
      </c>
      <c r="C10" s="132" t="s">
        <v>64</v>
      </c>
      <c r="D10" s="132" t="s">
        <v>60</v>
      </c>
      <c r="E10" s="132" t="s">
        <v>163</v>
      </c>
      <c r="F10" s="132" t="s">
        <v>62</v>
      </c>
      <c r="G10" s="31">
        <f t="shared" ref="G10:H11" si="0">G11</f>
        <v>400</v>
      </c>
      <c r="H10" s="31">
        <f t="shared" si="0"/>
        <v>400</v>
      </c>
    </row>
    <row r="11" spans="1:8" ht="26.25" x14ac:dyDescent="0.25">
      <c r="A11" s="37" t="s">
        <v>191</v>
      </c>
      <c r="B11" s="132" t="s">
        <v>256</v>
      </c>
      <c r="C11" s="132" t="s">
        <v>64</v>
      </c>
      <c r="D11" s="132" t="s">
        <v>60</v>
      </c>
      <c r="E11" s="132" t="s">
        <v>163</v>
      </c>
      <c r="F11" s="32" t="s">
        <v>73</v>
      </c>
      <c r="G11" s="31">
        <f t="shared" si="0"/>
        <v>400</v>
      </c>
      <c r="H11" s="31">
        <f t="shared" si="0"/>
        <v>400</v>
      </c>
    </row>
    <row r="12" spans="1:8" ht="26.25" x14ac:dyDescent="0.25">
      <c r="A12" s="37" t="s">
        <v>131</v>
      </c>
      <c r="B12" s="132" t="s">
        <v>256</v>
      </c>
      <c r="C12" s="132" t="s">
        <v>64</v>
      </c>
      <c r="D12" s="132" t="s">
        <v>60</v>
      </c>
      <c r="E12" s="132" t="s">
        <v>163</v>
      </c>
      <c r="F12" s="32" t="s">
        <v>74</v>
      </c>
      <c r="G12" s="31">
        <v>400</v>
      </c>
      <c r="H12" s="31">
        <v>400</v>
      </c>
    </row>
    <row r="13" spans="1:8" ht="51.75" x14ac:dyDescent="0.25">
      <c r="A13" s="103" t="s">
        <v>319</v>
      </c>
      <c r="B13" s="132" t="s">
        <v>256</v>
      </c>
      <c r="C13" s="132" t="s">
        <v>64</v>
      </c>
      <c r="D13" s="132" t="s">
        <v>60</v>
      </c>
      <c r="E13" s="131" t="s">
        <v>320</v>
      </c>
      <c r="F13" s="131" t="s">
        <v>62</v>
      </c>
      <c r="G13" s="31">
        <f t="shared" ref="G13:H13" si="1">G14</f>
        <v>4.3</v>
      </c>
      <c r="H13" s="31">
        <f t="shared" si="1"/>
        <v>4.3</v>
      </c>
    </row>
    <row r="14" spans="1:8" ht="26.25" x14ac:dyDescent="0.25">
      <c r="A14" s="37" t="s">
        <v>191</v>
      </c>
      <c r="B14" s="132" t="s">
        <v>256</v>
      </c>
      <c r="C14" s="132" t="s">
        <v>64</v>
      </c>
      <c r="D14" s="132" t="s">
        <v>60</v>
      </c>
      <c r="E14" s="131" t="s">
        <v>320</v>
      </c>
      <c r="F14" s="131" t="s">
        <v>73</v>
      </c>
      <c r="G14" s="31">
        <f>G15</f>
        <v>4.3</v>
      </c>
      <c r="H14" s="31">
        <f>H15</f>
        <v>4.3</v>
      </c>
    </row>
    <row r="15" spans="1:8" ht="26.25" x14ac:dyDescent="0.25">
      <c r="A15" s="37" t="s">
        <v>131</v>
      </c>
      <c r="B15" s="132" t="s">
        <v>256</v>
      </c>
      <c r="C15" s="132" t="s">
        <v>64</v>
      </c>
      <c r="D15" s="132" t="s">
        <v>60</v>
      </c>
      <c r="E15" s="131" t="s">
        <v>320</v>
      </c>
      <c r="F15" s="131" t="s">
        <v>74</v>
      </c>
      <c r="G15" s="31">
        <v>4.3</v>
      </c>
      <c r="H15" s="31">
        <v>4.3</v>
      </c>
    </row>
    <row r="16" spans="1:8" ht="39" x14ac:dyDescent="0.25">
      <c r="A16" s="37" t="s">
        <v>258</v>
      </c>
      <c r="B16" s="132" t="s">
        <v>256</v>
      </c>
      <c r="C16" s="132" t="s">
        <v>64</v>
      </c>
      <c r="D16" s="132" t="s">
        <v>63</v>
      </c>
      <c r="E16" s="132" t="s">
        <v>152</v>
      </c>
      <c r="F16" s="132" t="s">
        <v>62</v>
      </c>
      <c r="G16" s="31">
        <f t="shared" ref="G16:H17" si="2">G17</f>
        <v>2018</v>
      </c>
      <c r="H16" s="31">
        <f t="shared" si="2"/>
        <v>2438.8000000000002</v>
      </c>
    </row>
    <row r="17" spans="1:8" ht="26.25" x14ac:dyDescent="0.25">
      <c r="A17" s="103" t="s">
        <v>229</v>
      </c>
      <c r="B17" s="132" t="s">
        <v>256</v>
      </c>
      <c r="C17" s="132" t="s">
        <v>64</v>
      </c>
      <c r="D17" s="132" t="s">
        <v>63</v>
      </c>
      <c r="E17" s="132" t="s">
        <v>163</v>
      </c>
      <c r="F17" s="132" t="s">
        <v>62</v>
      </c>
      <c r="G17" s="31">
        <f t="shared" si="2"/>
        <v>2018</v>
      </c>
      <c r="H17" s="31">
        <f t="shared" si="2"/>
        <v>2438.8000000000002</v>
      </c>
    </row>
    <row r="18" spans="1:8" ht="26.25" x14ac:dyDescent="0.25">
      <c r="A18" s="37" t="s">
        <v>191</v>
      </c>
      <c r="B18" s="132" t="s">
        <v>256</v>
      </c>
      <c r="C18" s="132" t="s">
        <v>64</v>
      </c>
      <c r="D18" s="132" t="s">
        <v>63</v>
      </c>
      <c r="E18" s="132" t="s">
        <v>163</v>
      </c>
      <c r="F18" s="131" t="s">
        <v>73</v>
      </c>
      <c r="G18" s="31">
        <f>G19</f>
        <v>2018</v>
      </c>
      <c r="H18" s="31">
        <f>H19</f>
        <v>2438.8000000000002</v>
      </c>
    </row>
    <row r="19" spans="1:8" ht="26.25" x14ac:dyDescent="0.25">
      <c r="A19" s="37" t="s">
        <v>131</v>
      </c>
      <c r="B19" s="132" t="s">
        <v>256</v>
      </c>
      <c r="C19" s="132" t="s">
        <v>64</v>
      </c>
      <c r="D19" s="132" t="s">
        <v>63</v>
      </c>
      <c r="E19" s="132" t="s">
        <v>163</v>
      </c>
      <c r="F19" s="131" t="s">
        <v>74</v>
      </c>
      <c r="G19" s="31">
        <f>1683+335</f>
        <v>2018</v>
      </c>
      <c r="H19" s="31">
        <f>1732+706.8</f>
        <v>2438.8000000000002</v>
      </c>
    </row>
    <row r="20" spans="1:8" ht="38.25" x14ac:dyDescent="0.25">
      <c r="A20" s="152" t="s">
        <v>259</v>
      </c>
      <c r="B20" s="137" t="s">
        <v>260</v>
      </c>
      <c r="C20" s="137" t="s">
        <v>64</v>
      </c>
      <c r="D20" s="137" t="s">
        <v>61</v>
      </c>
      <c r="E20" s="137" t="s">
        <v>152</v>
      </c>
      <c r="F20" s="137" t="s">
        <v>62</v>
      </c>
      <c r="G20" s="30">
        <f>G21+G26</f>
        <v>630</v>
      </c>
      <c r="H20" s="30">
        <f>H21+H26</f>
        <v>0</v>
      </c>
    </row>
    <row r="21" spans="1:8" ht="25.5" x14ac:dyDescent="0.25">
      <c r="A21" s="29" t="s">
        <v>299</v>
      </c>
      <c r="B21" s="132" t="s">
        <v>260</v>
      </c>
      <c r="C21" s="132" t="s">
        <v>66</v>
      </c>
      <c r="D21" s="132" t="s">
        <v>61</v>
      </c>
      <c r="E21" s="132" t="s">
        <v>152</v>
      </c>
      <c r="F21" s="132" t="s">
        <v>62</v>
      </c>
      <c r="G21" s="31">
        <f t="shared" ref="G21:H24" si="3">G22</f>
        <v>230</v>
      </c>
      <c r="H21" s="31">
        <f t="shared" si="3"/>
        <v>0</v>
      </c>
    </row>
    <row r="22" spans="1:8" ht="25.5" x14ac:dyDescent="0.25">
      <c r="A22" s="29" t="s">
        <v>300</v>
      </c>
      <c r="B22" s="132" t="s">
        <v>260</v>
      </c>
      <c r="C22" s="132" t="s">
        <v>66</v>
      </c>
      <c r="D22" s="132" t="s">
        <v>301</v>
      </c>
      <c r="E22" s="132" t="s">
        <v>152</v>
      </c>
      <c r="F22" s="132" t="s">
        <v>62</v>
      </c>
      <c r="G22" s="31">
        <f t="shared" si="3"/>
        <v>230</v>
      </c>
      <c r="H22" s="31">
        <f t="shared" si="3"/>
        <v>0</v>
      </c>
    </row>
    <row r="23" spans="1:8" ht="26.25" x14ac:dyDescent="0.25">
      <c r="A23" s="103" t="s">
        <v>302</v>
      </c>
      <c r="B23" s="132" t="s">
        <v>260</v>
      </c>
      <c r="C23" s="132" t="s">
        <v>66</v>
      </c>
      <c r="D23" s="132" t="s">
        <v>301</v>
      </c>
      <c r="E23" s="132" t="s">
        <v>303</v>
      </c>
      <c r="F23" s="132" t="s">
        <v>62</v>
      </c>
      <c r="G23" s="31">
        <f t="shared" si="3"/>
        <v>230</v>
      </c>
      <c r="H23" s="31">
        <f t="shared" si="3"/>
        <v>0</v>
      </c>
    </row>
    <row r="24" spans="1:8" ht="26.25" x14ac:dyDescent="0.25">
      <c r="A24" s="37" t="s">
        <v>191</v>
      </c>
      <c r="B24" s="132" t="s">
        <v>260</v>
      </c>
      <c r="C24" s="132" t="s">
        <v>66</v>
      </c>
      <c r="D24" s="132" t="s">
        <v>301</v>
      </c>
      <c r="E24" s="132" t="s">
        <v>303</v>
      </c>
      <c r="F24" s="131" t="s">
        <v>73</v>
      </c>
      <c r="G24" s="31">
        <f t="shared" si="3"/>
        <v>230</v>
      </c>
      <c r="H24" s="31">
        <f t="shared" si="3"/>
        <v>0</v>
      </c>
    </row>
    <row r="25" spans="1:8" ht="26.25" x14ac:dyDescent="0.25">
      <c r="A25" s="37" t="s">
        <v>131</v>
      </c>
      <c r="B25" s="132" t="s">
        <v>260</v>
      </c>
      <c r="C25" s="132" t="s">
        <v>66</v>
      </c>
      <c r="D25" s="132" t="s">
        <v>301</v>
      </c>
      <c r="E25" s="132" t="s">
        <v>303</v>
      </c>
      <c r="F25" s="131" t="s">
        <v>74</v>
      </c>
      <c r="G25" s="31">
        <v>230</v>
      </c>
      <c r="H25" s="31">
        <v>0</v>
      </c>
    </row>
    <row r="26" spans="1:8" ht="25.5" x14ac:dyDescent="0.25">
      <c r="A26" s="29" t="s">
        <v>304</v>
      </c>
      <c r="B26" s="132" t="s">
        <v>260</v>
      </c>
      <c r="C26" s="132" t="s">
        <v>72</v>
      </c>
      <c r="D26" s="132" t="s">
        <v>61</v>
      </c>
      <c r="E26" s="132" t="s">
        <v>152</v>
      </c>
      <c r="F26" s="132" t="s">
        <v>62</v>
      </c>
      <c r="G26" s="31">
        <f t="shared" ref="G26:H29" si="4">G27</f>
        <v>400</v>
      </c>
      <c r="H26" s="31">
        <f t="shared" si="4"/>
        <v>0</v>
      </c>
    </row>
    <row r="27" spans="1:8" ht="25.5" x14ac:dyDescent="0.25">
      <c r="A27" s="153" t="s">
        <v>300</v>
      </c>
      <c r="B27" s="132" t="s">
        <v>260</v>
      </c>
      <c r="C27" s="132" t="s">
        <v>72</v>
      </c>
      <c r="D27" s="131" t="s">
        <v>301</v>
      </c>
      <c r="E27" s="132" t="s">
        <v>152</v>
      </c>
      <c r="F27" s="132" t="s">
        <v>62</v>
      </c>
      <c r="G27" s="31">
        <f t="shared" si="4"/>
        <v>400</v>
      </c>
      <c r="H27" s="31">
        <f t="shared" si="4"/>
        <v>0</v>
      </c>
    </row>
    <row r="28" spans="1:8" ht="25.5" x14ac:dyDescent="0.25">
      <c r="A28" s="153" t="s">
        <v>302</v>
      </c>
      <c r="B28" s="131" t="s">
        <v>260</v>
      </c>
      <c r="C28" s="131" t="s">
        <v>72</v>
      </c>
      <c r="D28" s="131" t="s">
        <v>301</v>
      </c>
      <c r="E28" s="131" t="s">
        <v>303</v>
      </c>
      <c r="F28" s="131" t="s">
        <v>62</v>
      </c>
      <c r="G28" s="31">
        <f t="shared" si="4"/>
        <v>400</v>
      </c>
      <c r="H28" s="31">
        <f t="shared" si="4"/>
        <v>0</v>
      </c>
    </row>
    <row r="29" spans="1:8" ht="26.25" x14ac:dyDescent="0.25">
      <c r="A29" s="37" t="s">
        <v>191</v>
      </c>
      <c r="B29" s="131" t="s">
        <v>260</v>
      </c>
      <c r="C29" s="131" t="s">
        <v>72</v>
      </c>
      <c r="D29" s="131" t="s">
        <v>301</v>
      </c>
      <c r="E29" s="131" t="s">
        <v>303</v>
      </c>
      <c r="F29" s="131" t="s">
        <v>73</v>
      </c>
      <c r="G29" s="31">
        <f t="shared" si="4"/>
        <v>400</v>
      </c>
      <c r="H29" s="31">
        <f t="shared" si="4"/>
        <v>0</v>
      </c>
    </row>
    <row r="30" spans="1:8" ht="26.25" x14ac:dyDescent="0.25">
      <c r="A30" s="37" t="s">
        <v>131</v>
      </c>
      <c r="B30" s="131" t="s">
        <v>260</v>
      </c>
      <c r="C30" s="131" t="s">
        <v>72</v>
      </c>
      <c r="D30" s="131" t="s">
        <v>301</v>
      </c>
      <c r="E30" s="131" t="s">
        <v>303</v>
      </c>
      <c r="F30" s="131" t="s">
        <v>74</v>
      </c>
      <c r="G30" s="31">
        <v>400</v>
      </c>
      <c r="H30" s="31">
        <v>0</v>
      </c>
    </row>
    <row r="31" spans="1:8" ht="39" x14ac:dyDescent="0.25">
      <c r="A31" s="61" t="s">
        <v>264</v>
      </c>
      <c r="B31" s="34" t="s">
        <v>265</v>
      </c>
      <c r="C31" s="34" t="s">
        <v>64</v>
      </c>
      <c r="D31" s="34" t="s">
        <v>61</v>
      </c>
      <c r="E31" s="34" t="s">
        <v>152</v>
      </c>
      <c r="F31" s="34" t="s">
        <v>62</v>
      </c>
      <c r="G31" s="30">
        <f>G32+G43+G54+G58</f>
        <v>38440.5</v>
      </c>
      <c r="H31" s="30">
        <f>H32+H43+H54+H58</f>
        <v>39641.5</v>
      </c>
    </row>
    <row r="32" spans="1:8" ht="26.25" x14ac:dyDescent="0.25">
      <c r="A32" s="62" t="s">
        <v>218</v>
      </c>
      <c r="B32" s="32" t="s">
        <v>265</v>
      </c>
      <c r="C32" s="32" t="s">
        <v>64</v>
      </c>
      <c r="D32" s="32" t="s">
        <v>60</v>
      </c>
      <c r="E32" s="32" t="s">
        <v>152</v>
      </c>
      <c r="F32" s="32" t="s">
        <v>62</v>
      </c>
      <c r="G32" s="31">
        <f>G33+G41</f>
        <v>20089.400000000001</v>
      </c>
      <c r="H32" s="31">
        <f>H33+H41</f>
        <v>20769.7</v>
      </c>
    </row>
    <row r="33" spans="1:8" ht="26.25" x14ac:dyDescent="0.25">
      <c r="A33" s="140" t="s">
        <v>157</v>
      </c>
      <c r="B33" s="32" t="s">
        <v>265</v>
      </c>
      <c r="C33" s="32" t="s">
        <v>64</v>
      </c>
      <c r="D33" s="32" t="s">
        <v>60</v>
      </c>
      <c r="E33" s="32" t="s">
        <v>158</v>
      </c>
      <c r="F33" s="32" t="s">
        <v>62</v>
      </c>
      <c r="G33" s="31">
        <f>G34+G36+G38</f>
        <v>20076.400000000001</v>
      </c>
      <c r="H33" s="31">
        <f>H34+H36+H38</f>
        <v>20756.7</v>
      </c>
    </row>
    <row r="34" spans="1:8" ht="51" x14ac:dyDescent="0.25">
      <c r="A34" s="63" t="s">
        <v>190</v>
      </c>
      <c r="B34" s="32" t="s">
        <v>265</v>
      </c>
      <c r="C34" s="32" t="s">
        <v>64</v>
      </c>
      <c r="D34" s="32" t="s">
        <v>60</v>
      </c>
      <c r="E34" s="32" t="s">
        <v>158</v>
      </c>
      <c r="F34" s="32" t="s">
        <v>139</v>
      </c>
      <c r="G34" s="31">
        <f>G35</f>
        <v>19858.2</v>
      </c>
      <c r="H34" s="31">
        <f>H35</f>
        <v>20538.5</v>
      </c>
    </row>
    <row r="35" spans="1:8" ht="25.5" x14ac:dyDescent="0.25">
      <c r="A35" s="63" t="s">
        <v>155</v>
      </c>
      <c r="B35" s="32" t="s">
        <v>265</v>
      </c>
      <c r="C35" s="32" t="s">
        <v>64</v>
      </c>
      <c r="D35" s="32" t="s">
        <v>60</v>
      </c>
      <c r="E35" s="32" t="s">
        <v>158</v>
      </c>
      <c r="F35" s="32" t="s">
        <v>156</v>
      </c>
      <c r="G35" s="31">
        <v>19858.2</v>
      </c>
      <c r="H35" s="31">
        <v>20538.5</v>
      </c>
    </row>
    <row r="36" spans="1:8" ht="25.5" x14ac:dyDescent="0.25">
      <c r="A36" s="63" t="s">
        <v>191</v>
      </c>
      <c r="B36" s="32" t="s">
        <v>265</v>
      </c>
      <c r="C36" s="32" t="s">
        <v>64</v>
      </c>
      <c r="D36" s="32" t="s">
        <v>60</v>
      </c>
      <c r="E36" s="32" t="s">
        <v>158</v>
      </c>
      <c r="F36" s="32" t="s">
        <v>73</v>
      </c>
      <c r="G36" s="31">
        <f>G37</f>
        <v>185.2</v>
      </c>
      <c r="H36" s="31">
        <f>H37</f>
        <v>185.2</v>
      </c>
    </row>
    <row r="37" spans="1:8" ht="26.25" x14ac:dyDescent="0.25">
      <c r="A37" s="37" t="s">
        <v>131</v>
      </c>
      <c r="B37" s="32" t="s">
        <v>265</v>
      </c>
      <c r="C37" s="32" t="s">
        <v>64</v>
      </c>
      <c r="D37" s="32" t="s">
        <v>60</v>
      </c>
      <c r="E37" s="32" t="s">
        <v>158</v>
      </c>
      <c r="F37" s="32" t="s">
        <v>74</v>
      </c>
      <c r="G37" s="31">
        <v>185.2</v>
      </c>
      <c r="H37" s="31">
        <v>185.2</v>
      </c>
    </row>
    <row r="38" spans="1:8" x14ac:dyDescent="0.25">
      <c r="A38" s="37" t="s">
        <v>34</v>
      </c>
      <c r="B38" s="32" t="s">
        <v>265</v>
      </c>
      <c r="C38" s="32" t="s">
        <v>64</v>
      </c>
      <c r="D38" s="32" t="s">
        <v>60</v>
      </c>
      <c r="E38" s="32" t="s">
        <v>158</v>
      </c>
      <c r="F38" s="32" t="s">
        <v>78</v>
      </c>
      <c r="G38" s="31">
        <f>G39</f>
        <v>33</v>
      </c>
      <c r="H38" s="31">
        <f>H39</f>
        <v>33</v>
      </c>
    </row>
    <row r="39" spans="1:8" x14ac:dyDescent="0.25">
      <c r="A39" s="103" t="s">
        <v>83</v>
      </c>
      <c r="B39" s="32" t="s">
        <v>265</v>
      </c>
      <c r="C39" s="32" t="s">
        <v>64</v>
      </c>
      <c r="D39" s="32" t="s">
        <v>60</v>
      </c>
      <c r="E39" s="32" t="s">
        <v>158</v>
      </c>
      <c r="F39" s="32" t="s">
        <v>159</v>
      </c>
      <c r="G39" s="31">
        <v>33</v>
      </c>
      <c r="H39" s="31">
        <v>33</v>
      </c>
    </row>
    <row r="40" spans="1:8" x14ac:dyDescent="0.25">
      <c r="A40" s="45" t="s">
        <v>47</v>
      </c>
      <c r="B40" s="101" t="s">
        <v>265</v>
      </c>
      <c r="C40" s="101" t="s">
        <v>64</v>
      </c>
      <c r="D40" s="101" t="s">
        <v>60</v>
      </c>
      <c r="E40" s="101" t="s">
        <v>181</v>
      </c>
      <c r="F40" s="32" t="s">
        <v>62</v>
      </c>
      <c r="G40" s="31">
        <f>G41</f>
        <v>13</v>
      </c>
      <c r="H40" s="31">
        <f>H41</f>
        <v>13</v>
      </c>
    </row>
    <row r="41" spans="1:8" ht="25.5" x14ac:dyDescent="0.25">
      <c r="A41" s="63" t="s">
        <v>191</v>
      </c>
      <c r="B41" s="101" t="s">
        <v>265</v>
      </c>
      <c r="C41" s="101" t="s">
        <v>64</v>
      </c>
      <c r="D41" s="101" t="s">
        <v>60</v>
      </c>
      <c r="E41" s="32" t="s">
        <v>181</v>
      </c>
      <c r="F41" s="32" t="s">
        <v>73</v>
      </c>
      <c r="G41" s="31">
        <f>G42</f>
        <v>13</v>
      </c>
      <c r="H41" s="31">
        <f>H42</f>
        <v>13</v>
      </c>
    </row>
    <row r="42" spans="1:8" ht="25.5" x14ac:dyDescent="0.25">
      <c r="A42" s="45" t="s">
        <v>131</v>
      </c>
      <c r="B42" s="101" t="s">
        <v>265</v>
      </c>
      <c r="C42" s="101" t="s">
        <v>64</v>
      </c>
      <c r="D42" s="101" t="s">
        <v>60</v>
      </c>
      <c r="E42" s="32" t="s">
        <v>181</v>
      </c>
      <c r="F42" s="32" t="s">
        <v>74</v>
      </c>
      <c r="G42" s="31">
        <v>13</v>
      </c>
      <c r="H42" s="31">
        <v>13</v>
      </c>
    </row>
    <row r="43" spans="1:8" ht="39" x14ac:dyDescent="0.25">
      <c r="A43" s="103" t="s">
        <v>220</v>
      </c>
      <c r="B43" s="32" t="s">
        <v>265</v>
      </c>
      <c r="C43" s="32" t="s">
        <v>64</v>
      </c>
      <c r="D43" s="32" t="s">
        <v>63</v>
      </c>
      <c r="E43" s="32" t="s">
        <v>152</v>
      </c>
      <c r="F43" s="32" t="s">
        <v>62</v>
      </c>
      <c r="G43" s="31">
        <f>G44+G51</f>
        <v>16091.099999999999</v>
      </c>
      <c r="H43" s="31">
        <f>H44+H51</f>
        <v>16611.8</v>
      </c>
    </row>
    <row r="44" spans="1:8" ht="26.25" x14ac:dyDescent="0.25">
      <c r="A44" s="103" t="s">
        <v>172</v>
      </c>
      <c r="B44" s="32" t="s">
        <v>265</v>
      </c>
      <c r="C44" s="32" t="s">
        <v>64</v>
      </c>
      <c r="D44" s="32" t="s">
        <v>63</v>
      </c>
      <c r="E44" s="32" t="s">
        <v>173</v>
      </c>
      <c r="F44" s="32" t="s">
        <v>62</v>
      </c>
      <c r="G44" s="31">
        <f>G45+G47+G49</f>
        <v>15924.3</v>
      </c>
      <c r="H44" s="31">
        <f>H45+H47+H49</f>
        <v>16445</v>
      </c>
    </row>
    <row r="45" spans="1:8" ht="51" x14ac:dyDescent="0.25">
      <c r="A45" s="63" t="s">
        <v>190</v>
      </c>
      <c r="B45" s="32" t="s">
        <v>265</v>
      </c>
      <c r="C45" s="32" t="s">
        <v>64</v>
      </c>
      <c r="D45" s="32" t="s">
        <v>63</v>
      </c>
      <c r="E45" s="32" t="s">
        <v>173</v>
      </c>
      <c r="F45" s="32" t="s">
        <v>139</v>
      </c>
      <c r="G45" s="31">
        <f>G46</f>
        <v>11905.3</v>
      </c>
      <c r="H45" s="31">
        <f>H46</f>
        <v>12356.6</v>
      </c>
    </row>
    <row r="46" spans="1:8" x14ac:dyDescent="0.25">
      <c r="A46" s="103" t="s">
        <v>39</v>
      </c>
      <c r="B46" s="32" t="s">
        <v>265</v>
      </c>
      <c r="C46" s="32" t="s">
        <v>64</v>
      </c>
      <c r="D46" s="32" t="s">
        <v>63</v>
      </c>
      <c r="E46" s="32" t="s">
        <v>173</v>
      </c>
      <c r="F46" s="32" t="s">
        <v>140</v>
      </c>
      <c r="G46" s="31">
        <v>11905.3</v>
      </c>
      <c r="H46" s="31">
        <v>12356.6</v>
      </c>
    </row>
    <row r="47" spans="1:8" ht="25.5" x14ac:dyDescent="0.25">
      <c r="A47" s="63" t="s">
        <v>191</v>
      </c>
      <c r="B47" s="32" t="s">
        <v>265</v>
      </c>
      <c r="C47" s="32" t="s">
        <v>64</v>
      </c>
      <c r="D47" s="32" t="s">
        <v>63</v>
      </c>
      <c r="E47" s="32" t="s">
        <v>173</v>
      </c>
      <c r="F47" s="32" t="s">
        <v>73</v>
      </c>
      <c r="G47" s="31">
        <f>G48</f>
        <v>3904.7</v>
      </c>
      <c r="H47" s="31">
        <f>H48</f>
        <v>3974.1</v>
      </c>
    </row>
    <row r="48" spans="1:8" ht="26.25" x14ac:dyDescent="0.25">
      <c r="A48" s="37" t="s">
        <v>131</v>
      </c>
      <c r="B48" s="32" t="s">
        <v>265</v>
      </c>
      <c r="C48" s="32" t="s">
        <v>64</v>
      </c>
      <c r="D48" s="32" t="s">
        <v>63</v>
      </c>
      <c r="E48" s="32" t="s">
        <v>173</v>
      </c>
      <c r="F48" s="32" t="s">
        <v>74</v>
      </c>
      <c r="G48" s="31">
        <v>3904.7</v>
      </c>
      <c r="H48" s="31">
        <v>3974.1</v>
      </c>
    </row>
    <row r="49" spans="1:8" x14ac:dyDescent="0.25">
      <c r="A49" s="37" t="s">
        <v>34</v>
      </c>
      <c r="B49" s="32" t="s">
        <v>265</v>
      </c>
      <c r="C49" s="32" t="s">
        <v>64</v>
      </c>
      <c r="D49" s="32" t="s">
        <v>63</v>
      </c>
      <c r="E49" s="32" t="s">
        <v>173</v>
      </c>
      <c r="F49" s="32" t="s">
        <v>78</v>
      </c>
      <c r="G49" s="31">
        <f>G50</f>
        <v>114.3</v>
      </c>
      <c r="H49" s="31">
        <f>H50</f>
        <v>114.3</v>
      </c>
    </row>
    <row r="50" spans="1:8" x14ac:dyDescent="0.25">
      <c r="A50" s="37" t="s">
        <v>83</v>
      </c>
      <c r="B50" s="32" t="s">
        <v>265</v>
      </c>
      <c r="C50" s="32" t="s">
        <v>64</v>
      </c>
      <c r="D50" s="32" t="s">
        <v>63</v>
      </c>
      <c r="E50" s="32" t="s">
        <v>173</v>
      </c>
      <c r="F50" s="32" t="s">
        <v>159</v>
      </c>
      <c r="G50" s="31">
        <v>114.3</v>
      </c>
      <c r="H50" s="31">
        <v>114.3</v>
      </c>
    </row>
    <row r="51" spans="1:8" x14ac:dyDescent="0.25">
      <c r="A51" s="45" t="s">
        <v>47</v>
      </c>
      <c r="B51" s="101" t="s">
        <v>265</v>
      </c>
      <c r="C51" s="101" t="s">
        <v>64</v>
      </c>
      <c r="D51" s="101" t="s">
        <v>63</v>
      </c>
      <c r="E51" s="101" t="s">
        <v>181</v>
      </c>
      <c r="F51" s="32" t="s">
        <v>62</v>
      </c>
      <c r="G51" s="31">
        <f t="shared" ref="G51:H51" si="5">G52</f>
        <v>166.8</v>
      </c>
      <c r="H51" s="31">
        <f t="shared" si="5"/>
        <v>166.8</v>
      </c>
    </row>
    <row r="52" spans="1:8" ht="25.5" x14ac:dyDescent="0.25">
      <c r="A52" s="63" t="s">
        <v>191</v>
      </c>
      <c r="B52" s="101" t="s">
        <v>265</v>
      </c>
      <c r="C52" s="101" t="s">
        <v>64</v>
      </c>
      <c r="D52" s="101" t="s">
        <v>63</v>
      </c>
      <c r="E52" s="32" t="s">
        <v>181</v>
      </c>
      <c r="F52" s="32" t="s">
        <v>73</v>
      </c>
      <c r="G52" s="31">
        <f>G53</f>
        <v>166.8</v>
      </c>
      <c r="H52" s="31">
        <f>H53</f>
        <v>166.8</v>
      </c>
    </row>
    <row r="53" spans="1:8" ht="25.5" x14ac:dyDescent="0.25">
      <c r="A53" s="45" t="s">
        <v>131</v>
      </c>
      <c r="B53" s="101" t="s">
        <v>265</v>
      </c>
      <c r="C53" s="101" t="s">
        <v>64</v>
      </c>
      <c r="D53" s="101" t="s">
        <v>63</v>
      </c>
      <c r="E53" s="32" t="s">
        <v>181</v>
      </c>
      <c r="F53" s="32" t="s">
        <v>74</v>
      </c>
      <c r="G53" s="31">
        <v>166.8</v>
      </c>
      <c r="H53" s="31">
        <v>166.8</v>
      </c>
    </row>
    <row r="54" spans="1:8" ht="39" x14ac:dyDescent="0.25">
      <c r="A54" s="62" t="s">
        <v>221</v>
      </c>
      <c r="B54" s="32" t="s">
        <v>265</v>
      </c>
      <c r="C54" s="32" t="s">
        <v>64</v>
      </c>
      <c r="D54" s="32" t="s">
        <v>67</v>
      </c>
      <c r="E54" s="32" t="s">
        <v>152</v>
      </c>
      <c r="F54" s="32" t="s">
        <v>62</v>
      </c>
      <c r="G54" s="31">
        <f t="shared" ref="G54:H55" si="6">G55</f>
        <v>300</v>
      </c>
      <c r="H54" s="31">
        <f t="shared" si="6"/>
        <v>300</v>
      </c>
    </row>
    <row r="55" spans="1:8" x14ac:dyDescent="0.25">
      <c r="A55" s="37" t="s">
        <v>38</v>
      </c>
      <c r="B55" s="32" t="s">
        <v>265</v>
      </c>
      <c r="C55" s="32" t="s">
        <v>64</v>
      </c>
      <c r="D55" s="32" t="s">
        <v>67</v>
      </c>
      <c r="E55" s="32" t="s">
        <v>171</v>
      </c>
      <c r="F55" s="32" t="s">
        <v>62</v>
      </c>
      <c r="G55" s="31">
        <f t="shared" si="6"/>
        <v>300</v>
      </c>
      <c r="H55" s="31">
        <f t="shared" si="6"/>
        <v>300</v>
      </c>
    </row>
    <row r="56" spans="1:8" x14ac:dyDescent="0.25">
      <c r="A56" s="37" t="s">
        <v>55</v>
      </c>
      <c r="B56" s="32" t="s">
        <v>265</v>
      </c>
      <c r="C56" s="32" t="s">
        <v>64</v>
      </c>
      <c r="D56" s="32" t="s">
        <v>67</v>
      </c>
      <c r="E56" s="32" t="s">
        <v>171</v>
      </c>
      <c r="F56" s="32" t="s">
        <v>193</v>
      </c>
      <c r="G56" s="31">
        <f>G57</f>
        <v>300</v>
      </c>
      <c r="H56" s="31">
        <f>H57</f>
        <v>300</v>
      </c>
    </row>
    <row r="57" spans="1:8" x14ac:dyDescent="0.25">
      <c r="A57" s="37" t="s">
        <v>333</v>
      </c>
      <c r="B57" s="32" t="s">
        <v>265</v>
      </c>
      <c r="C57" s="32" t="s">
        <v>64</v>
      </c>
      <c r="D57" s="32" t="s">
        <v>67</v>
      </c>
      <c r="E57" s="32" t="s">
        <v>171</v>
      </c>
      <c r="F57" s="32" t="s">
        <v>332</v>
      </c>
      <c r="G57" s="31">
        <v>300</v>
      </c>
      <c r="H57" s="31">
        <v>300</v>
      </c>
    </row>
    <row r="58" spans="1:8" ht="26.25" x14ac:dyDescent="0.25">
      <c r="A58" s="62" t="s">
        <v>217</v>
      </c>
      <c r="B58" s="32" t="s">
        <v>265</v>
      </c>
      <c r="C58" s="32" t="s">
        <v>64</v>
      </c>
      <c r="D58" s="32" t="s">
        <v>65</v>
      </c>
      <c r="E58" s="32" t="s">
        <v>152</v>
      </c>
      <c r="F58" s="32" t="s">
        <v>62</v>
      </c>
      <c r="G58" s="31">
        <f t="shared" ref="G58:H58" si="7">G59</f>
        <v>1960</v>
      </c>
      <c r="H58" s="31">
        <f t="shared" si="7"/>
        <v>1960</v>
      </c>
    </row>
    <row r="59" spans="1:8" x14ac:dyDescent="0.25">
      <c r="A59" s="63" t="s">
        <v>153</v>
      </c>
      <c r="B59" s="32" t="s">
        <v>265</v>
      </c>
      <c r="C59" s="32" t="s">
        <v>64</v>
      </c>
      <c r="D59" s="32" t="s">
        <v>65</v>
      </c>
      <c r="E59" s="32" t="s">
        <v>154</v>
      </c>
      <c r="F59" s="32" t="s">
        <v>62</v>
      </c>
      <c r="G59" s="31">
        <f>G60</f>
        <v>1960</v>
      </c>
      <c r="H59" s="31">
        <f>H60</f>
        <v>1960</v>
      </c>
    </row>
    <row r="60" spans="1:8" ht="51" x14ac:dyDescent="0.25">
      <c r="A60" s="63" t="s">
        <v>190</v>
      </c>
      <c r="B60" s="32" t="s">
        <v>265</v>
      </c>
      <c r="C60" s="32" t="s">
        <v>64</v>
      </c>
      <c r="D60" s="32" t="s">
        <v>65</v>
      </c>
      <c r="E60" s="32" t="s">
        <v>154</v>
      </c>
      <c r="F60" s="32" t="s">
        <v>139</v>
      </c>
      <c r="G60" s="31">
        <f>G61</f>
        <v>1960</v>
      </c>
      <c r="H60" s="31">
        <f>H61</f>
        <v>1960</v>
      </c>
    </row>
    <row r="61" spans="1:8" ht="25.5" x14ac:dyDescent="0.25">
      <c r="A61" s="63" t="s">
        <v>155</v>
      </c>
      <c r="B61" s="32" t="s">
        <v>265</v>
      </c>
      <c r="C61" s="32" t="s">
        <v>64</v>
      </c>
      <c r="D61" s="32" t="s">
        <v>65</v>
      </c>
      <c r="E61" s="32" t="s">
        <v>154</v>
      </c>
      <c r="F61" s="32" t="s">
        <v>156</v>
      </c>
      <c r="G61" s="31">
        <v>1960</v>
      </c>
      <c r="H61" s="31">
        <v>1960</v>
      </c>
    </row>
    <row r="62" spans="1:8" ht="26.25" x14ac:dyDescent="0.25">
      <c r="A62" s="39" t="s">
        <v>305</v>
      </c>
      <c r="B62" s="137" t="s">
        <v>306</v>
      </c>
      <c r="C62" s="137" t="s">
        <v>64</v>
      </c>
      <c r="D62" s="137" t="s">
        <v>61</v>
      </c>
      <c r="E62" s="137" t="s">
        <v>152</v>
      </c>
      <c r="F62" s="137" t="s">
        <v>62</v>
      </c>
      <c r="G62" s="30">
        <f>G63</f>
        <v>100</v>
      </c>
      <c r="H62" s="30">
        <f>H63</f>
        <v>100</v>
      </c>
    </row>
    <row r="63" spans="1:8" ht="44.25" customHeight="1" x14ac:dyDescent="0.25">
      <c r="A63" s="37" t="s">
        <v>233</v>
      </c>
      <c r="B63" s="132" t="s">
        <v>306</v>
      </c>
      <c r="C63" s="132" t="s">
        <v>64</v>
      </c>
      <c r="D63" s="132" t="s">
        <v>60</v>
      </c>
      <c r="E63" s="132" t="s">
        <v>152</v>
      </c>
      <c r="F63" s="132" t="s">
        <v>62</v>
      </c>
      <c r="G63" s="31">
        <f t="shared" ref="G63:H64" si="8">G64</f>
        <v>100</v>
      </c>
      <c r="H63" s="31">
        <f t="shared" si="8"/>
        <v>100</v>
      </c>
    </row>
    <row r="64" spans="1:8" x14ac:dyDescent="0.25">
      <c r="A64" s="37" t="s">
        <v>234</v>
      </c>
      <c r="B64" s="132" t="s">
        <v>306</v>
      </c>
      <c r="C64" s="132" t="s">
        <v>64</v>
      </c>
      <c r="D64" s="132" t="s">
        <v>60</v>
      </c>
      <c r="E64" s="132" t="s">
        <v>171</v>
      </c>
      <c r="F64" s="132" t="s">
        <v>62</v>
      </c>
      <c r="G64" s="31">
        <f t="shared" si="8"/>
        <v>100</v>
      </c>
      <c r="H64" s="31">
        <f t="shared" si="8"/>
        <v>100</v>
      </c>
    </row>
    <row r="65" spans="1:8" ht="26.25" x14ac:dyDescent="0.25">
      <c r="A65" s="37" t="s">
        <v>191</v>
      </c>
      <c r="B65" s="132" t="s">
        <v>306</v>
      </c>
      <c r="C65" s="132" t="s">
        <v>64</v>
      </c>
      <c r="D65" s="132" t="s">
        <v>60</v>
      </c>
      <c r="E65" s="132" t="s">
        <v>171</v>
      </c>
      <c r="F65" s="132" t="s">
        <v>73</v>
      </c>
      <c r="G65" s="31">
        <f>G66</f>
        <v>100</v>
      </c>
      <c r="H65" s="31">
        <f>H66</f>
        <v>100</v>
      </c>
    </row>
    <row r="66" spans="1:8" ht="26.25" x14ac:dyDescent="0.25">
      <c r="A66" s="103" t="s">
        <v>131</v>
      </c>
      <c r="B66" s="132" t="s">
        <v>306</v>
      </c>
      <c r="C66" s="132" t="s">
        <v>64</v>
      </c>
      <c r="D66" s="132" t="s">
        <v>60</v>
      </c>
      <c r="E66" s="132" t="s">
        <v>171</v>
      </c>
      <c r="F66" s="132" t="s">
        <v>74</v>
      </c>
      <c r="G66" s="31">
        <v>100</v>
      </c>
      <c r="H66" s="31">
        <v>100</v>
      </c>
    </row>
    <row r="67" spans="1:8" ht="26.25" x14ac:dyDescent="0.25">
      <c r="A67" s="40" t="s">
        <v>284</v>
      </c>
      <c r="B67" s="34" t="s">
        <v>283</v>
      </c>
      <c r="C67" s="34" t="s">
        <v>64</v>
      </c>
      <c r="D67" s="34" t="s">
        <v>61</v>
      </c>
      <c r="E67" s="34" t="s">
        <v>152</v>
      </c>
      <c r="F67" s="34" t="s">
        <v>62</v>
      </c>
      <c r="G67" s="30">
        <f>G68+G75</f>
        <v>3165.1</v>
      </c>
      <c r="H67" s="30">
        <f>H68+H75</f>
        <v>2764.7</v>
      </c>
    </row>
    <row r="68" spans="1:8" ht="39" x14ac:dyDescent="0.25">
      <c r="A68" s="41" t="s">
        <v>179</v>
      </c>
      <c r="B68" s="32" t="s">
        <v>283</v>
      </c>
      <c r="C68" s="32" t="s">
        <v>64</v>
      </c>
      <c r="D68" s="32" t="s">
        <v>60</v>
      </c>
      <c r="E68" s="32" t="s">
        <v>152</v>
      </c>
      <c r="F68" s="32" t="s">
        <v>62</v>
      </c>
      <c r="G68" s="31">
        <f>G72+G69</f>
        <v>2710.9</v>
      </c>
      <c r="H68" s="31">
        <f>H72+H69</f>
        <v>2293.1</v>
      </c>
    </row>
    <row r="69" spans="1:8" ht="26.25" x14ac:dyDescent="0.25">
      <c r="A69" s="41" t="s">
        <v>285</v>
      </c>
      <c r="B69" s="32" t="s">
        <v>283</v>
      </c>
      <c r="C69" s="32" t="s">
        <v>64</v>
      </c>
      <c r="D69" s="32" t="s">
        <v>60</v>
      </c>
      <c r="E69" s="101" t="s">
        <v>196</v>
      </c>
      <c r="F69" s="32" t="s">
        <v>62</v>
      </c>
      <c r="G69" s="31">
        <f>G70</f>
        <v>1465.2</v>
      </c>
      <c r="H69" s="31">
        <f>H70</f>
        <v>1000</v>
      </c>
    </row>
    <row r="70" spans="1:8" ht="51" x14ac:dyDescent="0.25">
      <c r="A70" s="63" t="s">
        <v>190</v>
      </c>
      <c r="B70" s="32" t="s">
        <v>283</v>
      </c>
      <c r="C70" s="32" t="s">
        <v>64</v>
      </c>
      <c r="D70" s="32" t="s">
        <v>60</v>
      </c>
      <c r="E70" s="101" t="s">
        <v>196</v>
      </c>
      <c r="F70" s="32" t="s">
        <v>139</v>
      </c>
      <c r="G70" s="31">
        <f>G71</f>
        <v>1465.2</v>
      </c>
      <c r="H70" s="31">
        <f>H71</f>
        <v>1000</v>
      </c>
    </row>
    <row r="71" spans="1:8" x14ac:dyDescent="0.25">
      <c r="A71" s="37" t="s">
        <v>39</v>
      </c>
      <c r="B71" s="32" t="s">
        <v>283</v>
      </c>
      <c r="C71" s="32" t="s">
        <v>64</v>
      </c>
      <c r="D71" s="32" t="s">
        <v>60</v>
      </c>
      <c r="E71" s="101" t="s">
        <v>196</v>
      </c>
      <c r="F71" s="32" t="s">
        <v>140</v>
      </c>
      <c r="G71" s="31">
        <v>1465.2</v>
      </c>
      <c r="H71" s="31">
        <v>1000</v>
      </c>
    </row>
    <row r="72" spans="1:8" ht="26.25" x14ac:dyDescent="0.25">
      <c r="A72" s="103" t="s">
        <v>286</v>
      </c>
      <c r="B72" s="32" t="s">
        <v>283</v>
      </c>
      <c r="C72" s="32" t="s">
        <v>64</v>
      </c>
      <c r="D72" s="32" t="s">
        <v>60</v>
      </c>
      <c r="E72" s="32" t="s">
        <v>225</v>
      </c>
      <c r="F72" s="32" t="s">
        <v>62</v>
      </c>
      <c r="G72" s="31">
        <f>G73</f>
        <v>1245.7</v>
      </c>
      <c r="H72" s="31">
        <f>H73</f>
        <v>1293.0999999999999</v>
      </c>
    </row>
    <row r="73" spans="1:8" ht="51" x14ac:dyDescent="0.25">
      <c r="A73" s="63" t="s">
        <v>190</v>
      </c>
      <c r="B73" s="32" t="s">
        <v>283</v>
      </c>
      <c r="C73" s="32" t="s">
        <v>64</v>
      </c>
      <c r="D73" s="32" t="s">
        <v>60</v>
      </c>
      <c r="E73" s="32" t="s">
        <v>225</v>
      </c>
      <c r="F73" s="32" t="s">
        <v>139</v>
      </c>
      <c r="G73" s="31">
        <f>G74</f>
        <v>1245.7</v>
      </c>
      <c r="H73" s="31">
        <f>H74</f>
        <v>1293.0999999999999</v>
      </c>
    </row>
    <row r="74" spans="1:8" x14ac:dyDescent="0.25">
      <c r="A74" s="37" t="s">
        <v>39</v>
      </c>
      <c r="B74" s="32" t="s">
        <v>283</v>
      </c>
      <c r="C74" s="32" t="s">
        <v>64</v>
      </c>
      <c r="D74" s="32" t="s">
        <v>60</v>
      </c>
      <c r="E74" s="32" t="s">
        <v>225</v>
      </c>
      <c r="F74" s="32" t="s">
        <v>140</v>
      </c>
      <c r="G74" s="31">
        <v>1245.7</v>
      </c>
      <c r="H74" s="31">
        <v>1293.0999999999999</v>
      </c>
    </row>
    <row r="75" spans="1:8" x14ac:dyDescent="0.25">
      <c r="A75" s="112" t="s">
        <v>287</v>
      </c>
      <c r="B75" s="101" t="s">
        <v>283</v>
      </c>
      <c r="C75" s="101" t="s">
        <v>64</v>
      </c>
      <c r="D75" s="101" t="s">
        <v>63</v>
      </c>
      <c r="E75" s="101" t="s">
        <v>152</v>
      </c>
      <c r="F75" s="101" t="s">
        <v>62</v>
      </c>
      <c r="G75" s="31">
        <f t="shared" ref="G75:H77" si="9">G76</f>
        <v>454.2</v>
      </c>
      <c r="H75" s="31">
        <f t="shared" si="9"/>
        <v>471.6</v>
      </c>
    </row>
    <row r="76" spans="1:8" ht="26.25" x14ac:dyDescent="0.25">
      <c r="A76" s="103" t="s">
        <v>229</v>
      </c>
      <c r="B76" s="101" t="s">
        <v>283</v>
      </c>
      <c r="C76" s="101" t="s">
        <v>64</v>
      </c>
      <c r="D76" s="101" t="s">
        <v>63</v>
      </c>
      <c r="E76" s="101" t="s">
        <v>163</v>
      </c>
      <c r="F76" s="101" t="s">
        <v>62</v>
      </c>
      <c r="G76" s="31">
        <f t="shared" si="9"/>
        <v>454.2</v>
      </c>
      <c r="H76" s="31">
        <f t="shared" si="9"/>
        <v>471.6</v>
      </c>
    </row>
    <row r="77" spans="1:8" ht="51" x14ac:dyDescent="0.25">
      <c r="A77" s="63" t="s">
        <v>190</v>
      </c>
      <c r="B77" s="101" t="s">
        <v>283</v>
      </c>
      <c r="C77" s="101" t="s">
        <v>64</v>
      </c>
      <c r="D77" s="101" t="s">
        <v>63</v>
      </c>
      <c r="E77" s="101" t="s">
        <v>163</v>
      </c>
      <c r="F77" s="101" t="s">
        <v>139</v>
      </c>
      <c r="G77" s="31">
        <f t="shared" si="9"/>
        <v>454.2</v>
      </c>
      <c r="H77" s="31">
        <f t="shared" si="9"/>
        <v>471.6</v>
      </c>
    </row>
    <row r="78" spans="1:8" x14ac:dyDescent="0.25">
      <c r="A78" s="103" t="s">
        <v>39</v>
      </c>
      <c r="B78" s="101" t="s">
        <v>283</v>
      </c>
      <c r="C78" s="101" t="s">
        <v>64</v>
      </c>
      <c r="D78" s="101" t="s">
        <v>63</v>
      </c>
      <c r="E78" s="101" t="s">
        <v>163</v>
      </c>
      <c r="F78" s="101" t="s">
        <v>140</v>
      </c>
      <c r="G78" s="31">
        <v>454.2</v>
      </c>
      <c r="H78" s="31">
        <v>471.6</v>
      </c>
    </row>
    <row r="79" spans="1:8" ht="38.25" x14ac:dyDescent="0.25">
      <c r="A79" s="152" t="s">
        <v>292</v>
      </c>
      <c r="B79" s="56" t="s">
        <v>293</v>
      </c>
      <c r="C79" s="56" t="s">
        <v>64</v>
      </c>
      <c r="D79" s="56" t="s">
        <v>61</v>
      </c>
      <c r="E79" s="56" t="s">
        <v>152</v>
      </c>
      <c r="F79" s="56" t="s">
        <v>62</v>
      </c>
      <c r="G79" s="42">
        <f>G80+G85+G90+G95</f>
        <v>10895.699999999999</v>
      </c>
      <c r="H79" s="42">
        <f>H80+H85+H90+H95</f>
        <v>9164.2000000000007</v>
      </c>
    </row>
    <row r="80" spans="1:8" ht="25.5" x14ac:dyDescent="0.25">
      <c r="A80" s="29" t="s">
        <v>130</v>
      </c>
      <c r="B80" s="55" t="s">
        <v>293</v>
      </c>
      <c r="C80" s="55" t="s">
        <v>66</v>
      </c>
      <c r="D80" s="55" t="s">
        <v>61</v>
      </c>
      <c r="E80" s="55" t="s">
        <v>152</v>
      </c>
      <c r="F80" s="55" t="s">
        <v>62</v>
      </c>
      <c r="G80" s="43">
        <f t="shared" ref="G80:H80" si="10">G81</f>
        <v>300</v>
      </c>
      <c r="H80" s="43">
        <f t="shared" si="10"/>
        <v>300</v>
      </c>
    </row>
    <row r="81" spans="1:8" ht="25.5" x14ac:dyDescent="0.25">
      <c r="A81" s="29" t="s">
        <v>184</v>
      </c>
      <c r="B81" s="55" t="s">
        <v>293</v>
      </c>
      <c r="C81" s="55" t="s">
        <v>66</v>
      </c>
      <c r="D81" s="55" t="s">
        <v>60</v>
      </c>
      <c r="E81" s="55" t="s">
        <v>152</v>
      </c>
      <c r="F81" s="55" t="s">
        <v>62</v>
      </c>
      <c r="G81" s="43">
        <f t="shared" ref="G81:H83" si="11">G82</f>
        <v>300</v>
      </c>
      <c r="H81" s="43">
        <f t="shared" si="11"/>
        <v>300</v>
      </c>
    </row>
    <row r="82" spans="1:8" ht="26.25" x14ac:dyDescent="0.25">
      <c r="A82" s="103" t="s">
        <v>229</v>
      </c>
      <c r="B82" s="55" t="s">
        <v>293</v>
      </c>
      <c r="C82" s="55" t="s">
        <v>66</v>
      </c>
      <c r="D82" s="55" t="s">
        <v>60</v>
      </c>
      <c r="E82" s="101" t="s">
        <v>163</v>
      </c>
      <c r="F82" s="55" t="s">
        <v>62</v>
      </c>
      <c r="G82" s="43">
        <f t="shared" si="11"/>
        <v>300</v>
      </c>
      <c r="H82" s="43">
        <f t="shared" si="11"/>
        <v>300</v>
      </c>
    </row>
    <row r="83" spans="1:8" ht="25.5" x14ac:dyDescent="0.25">
      <c r="A83" s="63" t="s">
        <v>191</v>
      </c>
      <c r="B83" s="55" t="s">
        <v>293</v>
      </c>
      <c r="C83" s="55" t="s">
        <v>66</v>
      </c>
      <c r="D83" s="55" t="s">
        <v>60</v>
      </c>
      <c r="E83" s="101" t="s">
        <v>163</v>
      </c>
      <c r="F83" s="55" t="s">
        <v>73</v>
      </c>
      <c r="G83" s="43">
        <f t="shared" si="11"/>
        <v>300</v>
      </c>
      <c r="H83" s="43">
        <f t="shared" si="11"/>
        <v>300</v>
      </c>
    </row>
    <row r="84" spans="1:8" ht="25.5" x14ac:dyDescent="0.25">
      <c r="A84" s="45" t="s">
        <v>131</v>
      </c>
      <c r="B84" s="55" t="s">
        <v>293</v>
      </c>
      <c r="C84" s="55" t="s">
        <v>66</v>
      </c>
      <c r="D84" s="55" t="s">
        <v>60</v>
      </c>
      <c r="E84" s="101" t="s">
        <v>163</v>
      </c>
      <c r="F84" s="55" t="s">
        <v>74</v>
      </c>
      <c r="G84" s="43">
        <v>300</v>
      </c>
      <c r="H84" s="43">
        <v>300</v>
      </c>
    </row>
    <row r="85" spans="1:8" ht="26.25" x14ac:dyDescent="0.25">
      <c r="A85" s="47" t="s">
        <v>76</v>
      </c>
      <c r="B85" s="54" t="s">
        <v>293</v>
      </c>
      <c r="C85" s="54" t="s">
        <v>72</v>
      </c>
      <c r="D85" s="54" t="s">
        <v>61</v>
      </c>
      <c r="E85" s="54" t="s">
        <v>152</v>
      </c>
      <c r="F85" s="54" t="s">
        <v>62</v>
      </c>
      <c r="G85" s="43">
        <f t="shared" ref="G85:H87" si="12">G86</f>
        <v>371</v>
      </c>
      <c r="H85" s="43">
        <f t="shared" si="12"/>
        <v>371</v>
      </c>
    </row>
    <row r="86" spans="1:8" ht="25.5" x14ac:dyDescent="0.25">
      <c r="A86" s="48" t="s">
        <v>182</v>
      </c>
      <c r="B86" s="54" t="s">
        <v>293</v>
      </c>
      <c r="C86" s="54" t="s">
        <v>72</v>
      </c>
      <c r="D86" s="54" t="s">
        <v>60</v>
      </c>
      <c r="E86" s="54" t="s">
        <v>152</v>
      </c>
      <c r="F86" s="54" t="s">
        <v>62</v>
      </c>
      <c r="G86" s="43">
        <f t="shared" si="12"/>
        <v>371</v>
      </c>
      <c r="H86" s="43">
        <f t="shared" si="12"/>
        <v>371</v>
      </c>
    </row>
    <row r="87" spans="1:8" ht="25.5" x14ac:dyDescent="0.25">
      <c r="A87" s="48" t="s">
        <v>229</v>
      </c>
      <c r="B87" s="54" t="s">
        <v>293</v>
      </c>
      <c r="C87" s="54" t="s">
        <v>72</v>
      </c>
      <c r="D87" s="54" t="s">
        <v>60</v>
      </c>
      <c r="E87" s="54" t="s">
        <v>163</v>
      </c>
      <c r="F87" s="54" t="s">
        <v>62</v>
      </c>
      <c r="G87" s="43">
        <f t="shared" si="12"/>
        <v>371</v>
      </c>
      <c r="H87" s="43">
        <f t="shared" si="12"/>
        <v>371</v>
      </c>
    </row>
    <row r="88" spans="1:8" ht="25.5" x14ac:dyDescent="0.25">
      <c r="A88" s="63" t="s">
        <v>191</v>
      </c>
      <c r="B88" s="54" t="s">
        <v>293</v>
      </c>
      <c r="C88" s="54" t="s">
        <v>72</v>
      </c>
      <c r="D88" s="54" t="s">
        <v>60</v>
      </c>
      <c r="E88" s="54" t="s">
        <v>163</v>
      </c>
      <c r="F88" s="54" t="s">
        <v>73</v>
      </c>
      <c r="G88" s="43">
        <f>G89</f>
        <v>371</v>
      </c>
      <c r="H88" s="43">
        <f>H89</f>
        <v>371</v>
      </c>
    </row>
    <row r="89" spans="1:8" ht="25.5" x14ac:dyDescent="0.25">
      <c r="A89" s="45" t="s">
        <v>131</v>
      </c>
      <c r="B89" s="54" t="s">
        <v>293</v>
      </c>
      <c r="C89" s="54" t="s">
        <v>72</v>
      </c>
      <c r="D89" s="54" t="s">
        <v>60</v>
      </c>
      <c r="E89" s="54" t="s">
        <v>163</v>
      </c>
      <c r="F89" s="54" t="s">
        <v>74</v>
      </c>
      <c r="G89" s="43">
        <v>371</v>
      </c>
      <c r="H89" s="43">
        <v>371</v>
      </c>
    </row>
    <row r="90" spans="1:8" ht="26.25" x14ac:dyDescent="0.25">
      <c r="A90" s="47" t="s">
        <v>50</v>
      </c>
      <c r="B90" s="68" t="s">
        <v>293</v>
      </c>
      <c r="C90" s="68" t="s">
        <v>80</v>
      </c>
      <c r="D90" s="68" t="s">
        <v>61</v>
      </c>
      <c r="E90" s="68" t="s">
        <v>152</v>
      </c>
      <c r="F90" s="68" t="s">
        <v>62</v>
      </c>
      <c r="G90" s="43">
        <f t="shared" ref="G90:H92" si="13">G91</f>
        <v>8893.4</v>
      </c>
      <c r="H90" s="43">
        <f t="shared" si="13"/>
        <v>7103.1</v>
      </c>
    </row>
    <row r="91" spans="1:8" ht="39" x14ac:dyDescent="0.25">
      <c r="A91" s="47" t="s">
        <v>228</v>
      </c>
      <c r="B91" s="55" t="s">
        <v>293</v>
      </c>
      <c r="C91" s="55" t="s">
        <v>80</v>
      </c>
      <c r="D91" s="55" t="s">
        <v>60</v>
      </c>
      <c r="E91" s="55" t="s">
        <v>152</v>
      </c>
      <c r="F91" s="55" t="s">
        <v>62</v>
      </c>
      <c r="G91" s="43">
        <f t="shared" si="13"/>
        <v>8893.4</v>
      </c>
      <c r="H91" s="43">
        <f t="shared" si="13"/>
        <v>7103.1</v>
      </c>
    </row>
    <row r="92" spans="1:8" x14ac:dyDescent="0.25">
      <c r="A92" s="47" t="s">
        <v>294</v>
      </c>
      <c r="B92" s="55" t="s">
        <v>293</v>
      </c>
      <c r="C92" s="55" t="s">
        <v>80</v>
      </c>
      <c r="D92" s="55" t="s">
        <v>60</v>
      </c>
      <c r="E92" s="55" t="s">
        <v>295</v>
      </c>
      <c r="F92" s="55" t="s">
        <v>62</v>
      </c>
      <c r="G92" s="43">
        <f t="shared" si="13"/>
        <v>8893.4</v>
      </c>
      <c r="H92" s="43">
        <f t="shared" si="13"/>
        <v>7103.1</v>
      </c>
    </row>
    <row r="93" spans="1:8" x14ac:dyDescent="0.25">
      <c r="A93" s="37" t="s">
        <v>34</v>
      </c>
      <c r="B93" s="55" t="s">
        <v>293</v>
      </c>
      <c r="C93" s="55" t="s">
        <v>80</v>
      </c>
      <c r="D93" s="55" t="s">
        <v>60</v>
      </c>
      <c r="E93" s="55" t="s">
        <v>295</v>
      </c>
      <c r="F93" s="55" t="s">
        <v>78</v>
      </c>
      <c r="G93" s="43">
        <f>G94</f>
        <v>8893.4</v>
      </c>
      <c r="H93" s="43">
        <f>H94</f>
        <v>7103.1</v>
      </c>
    </row>
    <row r="94" spans="1:8" ht="39" x14ac:dyDescent="0.25">
      <c r="A94" s="47" t="s">
        <v>207</v>
      </c>
      <c r="B94" s="55" t="s">
        <v>293</v>
      </c>
      <c r="C94" s="55" t="s">
        <v>80</v>
      </c>
      <c r="D94" s="55" t="s">
        <v>60</v>
      </c>
      <c r="E94" s="55" t="s">
        <v>295</v>
      </c>
      <c r="F94" s="55" t="s">
        <v>183</v>
      </c>
      <c r="G94" s="43">
        <v>8893.4</v>
      </c>
      <c r="H94" s="43">
        <v>7103.1</v>
      </c>
    </row>
    <row r="95" spans="1:8" ht="25.5" x14ac:dyDescent="0.25">
      <c r="A95" s="45" t="s">
        <v>230</v>
      </c>
      <c r="B95" s="101" t="s">
        <v>293</v>
      </c>
      <c r="C95" s="104" t="s">
        <v>75</v>
      </c>
      <c r="D95" s="104" t="s">
        <v>61</v>
      </c>
      <c r="E95" s="104" t="s">
        <v>152</v>
      </c>
      <c r="F95" s="101" t="s">
        <v>62</v>
      </c>
      <c r="G95" s="43">
        <f>G96+G100</f>
        <v>1331.3</v>
      </c>
      <c r="H95" s="43">
        <f>H96+H100</f>
        <v>1390.1</v>
      </c>
    </row>
    <row r="96" spans="1:8" ht="25.5" x14ac:dyDescent="0.25">
      <c r="A96" s="45" t="s">
        <v>296</v>
      </c>
      <c r="B96" s="101" t="s">
        <v>293</v>
      </c>
      <c r="C96" s="104" t="s">
        <v>75</v>
      </c>
      <c r="D96" s="104" t="s">
        <v>60</v>
      </c>
      <c r="E96" s="104" t="s">
        <v>152</v>
      </c>
      <c r="F96" s="101" t="s">
        <v>62</v>
      </c>
      <c r="G96" s="43">
        <f t="shared" ref="G96:H97" si="14">G97</f>
        <v>1281.3</v>
      </c>
      <c r="H96" s="43">
        <f t="shared" si="14"/>
        <v>1340.1</v>
      </c>
    </row>
    <row r="97" spans="1:8" ht="25.5" x14ac:dyDescent="0.25">
      <c r="A97" s="45" t="s">
        <v>229</v>
      </c>
      <c r="B97" s="101" t="s">
        <v>293</v>
      </c>
      <c r="C97" s="104" t="s">
        <v>75</v>
      </c>
      <c r="D97" s="104" t="s">
        <v>60</v>
      </c>
      <c r="E97" s="104" t="s">
        <v>163</v>
      </c>
      <c r="F97" s="101" t="s">
        <v>62</v>
      </c>
      <c r="G97" s="43">
        <f t="shared" si="14"/>
        <v>1281.3</v>
      </c>
      <c r="H97" s="43">
        <f t="shared" si="14"/>
        <v>1340.1</v>
      </c>
    </row>
    <row r="98" spans="1:8" ht="25.5" x14ac:dyDescent="0.25">
      <c r="A98" s="63" t="s">
        <v>191</v>
      </c>
      <c r="B98" s="101" t="s">
        <v>293</v>
      </c>
      <c r="C98" s="104" t="s">
        <v>75</v>
      </c>
      <c r="D98" s="104" t="s">
        <v>60</v>
      </c>
      <c r="E98" s="104" t="s">
        <v>163</v>
      </c>
      <c r="F98" s="101" t="s">
        <v>73</v>
      </c>
      <c r="G98" s="43">
        <f>G99</f>
        <v>1281.3</v>
      </c>
      <c r="H98" s="43">
        <f>H99</f>
        <v>1340.1</v>
      </c>
    </row>
    <row r="99" spans="1:8" ht="25.5" x14ac:dyDescent="0.25">
      <c r="A99" s="45" t="s">
        <v>131</v>
      </c>
      <c r="B99" s="101" t="s">
        <v>293</v>
      </c>
      <c r="C99" s="104" t="s">
        <v>75</v>
      </c>
      <c r="D99" s="104" t="s">
        <v>60</v>
      </c>
      <c r="E99" s="104" t="s">
        <v>163</v>
      </c>
      <c r="F99" s="101" t="s">
        <v>74</v>
      </c>
      <c r="G99" s="43">
        <v>1281.3</v>
      </c>
      <c r="H99" s="43">
        <v>1340.1</v>
      </c>
    </row>
    <row r="100" spans="1:8" ht="25.5" x14ac:dyDescent="0.25">
      <c r="A100" s="146" t="s">
        <v>298</v>
      </c>
      <c r="B100" s="101" t="s">
        <v>293</v>
      </c>
      <c r="C100" s="104" t="s">
        <v>75</v>
      </c>
      <c r="D100" s="104" t="s">
        <v>63</v>
      </c>
      <c r="E100" s="104" t="s">
        <v>152</v>
      </c>
      <c r="F100" s="133" t="s">
        <v>62</v>
      </c>
      <c r="G100" s="43">
        <f t="shared" ref="G100:H101" si="15">G101</f>
        <v>50</v>
      </c>
      <c r="H100" s="43">
        <f t="shared" si="15"/>
        <v>50</v>
      </c>
    </row>
    <row r="101" spans="1:8" ht="26.25" x14ac:dyDescent="0.25">
      <c r="A101" s="103" t="s">
        <v>229</v>
      </c>
      <c r="B101" s="101" t="s">
        <v>293</v>
      </c>
      <c r="C101" s="104" t="s">
        <v>75</v>
      </c>
      <c r="D101" s="104" t="s">
        <v>63</v>
      </c>
      <c r="E101" s="104" t="s">
        <v>163</v>
      </c>
      <c r="F101" s="133" t="s">
        <v>62</v>
      </c>
      <c r="G101" s="43">
        <f t="shared" si="15"/>
        <v>50</v>
      </c>
      <c r="H101" s="43">
        <f t="shared" si="15"/>
        <v>50</v>
      </c>
    </row>
    <row r="102" spans="1:8" ht="25.5" x14ac:dyDescent="0.25">
      <c r="A102" s="63" t="s">
        <v>191</v>
      </c>
      <c r="B102" s="104" t="s">
        <v>293</v>
      </c>
      <c r="C102" s="104" t="s">
        <v>75</v>
      </c>
      <c r="D102" s="104" t="s">
        <v>63</v>
      </c>
      <c r="E102" s="104" t="s">
        <v>163</v>
      </c>
      <c r="F102" s="55" t="s">
        <v>73</v>
      </c>
      <c r="G102" s="43">
        <f>G103</f>
        <v>50</v>
      </c>
      <c r="H102" s="43">
        <f>H103</f>
        <v>50</v>
      </c>
    </row>
    <row r="103" spans="1:8" ht="25.5" x14ac:dyDescent="0.25">
      <c r="A103" s="45" t="s">
        <v>131</v>
      </c>
      <c r="B103" s="104" t="s">
        <v>293</v>
      </c>
      <c r="C103" s="104" t="s">
        <v>75</v>
      </c>
      <c r="D103" s="104" t="s">
        <v>63</v>
      </c>
      <c r="E103" s="104" t="s">
        <v>163</v>
      </c>
      <c r="F103" s="55" t="s">
        <v>74</v>
      </c>
      <c r="G103" s="43">
        <v>50</v>
      </c>
      <c r="H103" s="43">
        <v>50</v>
      </c>
    </row>
    <row r="104" spans="1:8" ht="39" x14ac:dyDescent="0.25">
      <c r="A104" s="39" t="s">
        <v>273</v>
      </c>
      <c r="B104" s="34" t="s">
        <v>274</v>
      </c>
      <c r="C104" s="34" t="s">
        <v>64</v>
      </c>
      <c r="D104" s="34" t="s">
        <v>61</v>
      </c>
      <c r="E104" s="34" t="s">
        <v>152</v>
      </c>
      <c r="F104" s="34" t="s">
        <v>62</v>
      </c>
      <c r="G104" s="30">
        <f>G105+G117+G122</f>
        <v>221</v>
      </c>
      <c r="H104" s="30">
        <f>H105+H117+H122</f>
        <v>223.8</v>
      </c>
    </row>
    <row r="105" spans="1:8" x14ac:dyDescent="0.25">
      <c r="A105" s="37" t="s">
        <v>165</v>
      </c>
      <c r="B105" s="32" t="s">
        <v>274</v>
      </c>
      <c r="C105" s="32" t="s">
        <v>66</v>
      </c>
      <c r="D105" s="32" t="s">
        <v>61</v>
      </c>
      <c r="E105" s="32" t="s">
        <v>152</v>
      </c>
      <c r="F105" s="32" t="s">
        <v>62</v>
      </c>
      <c r="G105" s="31">
        <f>G106+G110</f>
        <v>111</v>
      </c>
      <c r="H105" s="31">
        <f>H106+H110</f>
        <v>113.80000000000001</v>
      </c>
    </row>
    <row r="106" spans="1:8" ht="39" x14ac:dyDescent="0.25">
      <c r="A106" s="37" t="s">
        <v>177</v>
      </c>
      <c r="B106" s="32" t="s">
        <v>274</v>
      </c>
      <c r="C106" s="32" t="s">
        <v>66</v>
      </c>
      <c r="D106" s="32" t="s">
        <v>60</v>
      </c>
      <c r="E106" s="32" t="s">
        <v>152</v>
      </c>
      <c r="F106" s="32" t="s">
        <v>62</v>
      </c>
      <c r="G106" s="31">
        <f t="shared" ref="G106:H106" si="16">G107</f>
        <v>78</v>
      </c>
      <c r="H106" s="31">
        <f t="shared" si="16"/>
        <v>78</v>
      </c>
    </row>
    <row r="107" spans="1:8" ht="102.75" x14ac:dyDescent="0.25">
      <c r="A107" s="103" t="s">
        <v>277</v>
      </c>
      <c r="B107" s="32" t="s">
        <v>274</v>
      </c>
      <c r="C107" s="32" t="s">
        <v>66</v>
      </c>
      <c r="D107" s="32" t="s">
        <v>60</v>
      </c>
      <c r="E107" s="32" t="s">
        <v>178</v>
      </c>
      <c r="F107" s="32" t="s">
        <v>62</v>
      </c>
      <c r="G107" s="31">
        <f>G108</f>
        <v>78</v>
      </c>
      <c r="H107" s="31">
        <f>H108</f>
        <v>78</v>
      </c>
    </row>
    <row r="108" spans="1:8" ht="25.5" x14ac:dyDescent="0.25">
      <c r="A108" s="63" t="s">
        <v>191</v>
      </c>
      <c r="B108" s="32" t="s">
        <v>274</v>
      </c>
      <c r="C108" s="32" t="s">
        <v>66</v>
      </c>
      <c r="D108" s="32" t="s">
        <v>60</v>
      </c>
      <c r="E108" s="32" t="s">
        <v>178</v>
      </c>
      <c r="F108" s="32" t="s">
        <v>73</v>
      </c>
      <c r="G108" s="31">
        <f>G109</f>
        <v>78</v>
      </c>
      <c r="H108" s="31">
        <f>H109</f>
        <v>78</v>
      </c>
    </row>
    <row r="109" spans="1:8" ht="26.25" x14ac:dyDescent="0.25">
      <c r="A109" s="37" t="s">
        <v>131</v>
      </c>
      <c r="B109" s="32" t="s">
        <v>274</v>
      </c>
      <c r="C109" s="32" t="s">
        <v>66</v>
      </c>
      <c r="D109" s="32" t="s">
        <v>60</v>
      </c>
      <c r="E109" s="32" t="s">
        <v>178</v>
      </c>
      <c r="F109" s="32" t="s">
        <v>74</v>
      </c>
      <c r="G109" s="31">
        <v>78</v>
      </c>
      <c r="H109" s="31">
        <v>78</v>
      </c>
    </row>
    <row r="110" spans="1:8" ht="26.25" x14ac:dyDescent="0.25">
      <c r="A110" s="37" t="s">
        <v>166</v>
      </c>
      <c r="B110" s="32" t="s">
        <v>274</v>
      </c>
      <c r="C110" s="32" t="s">
        <v>66</v>
      </c>
      <c r="D110" s="32" t="s">
        <v>63</v>
      </c>
      <c r="E110" s="32" t="s">
        <v>152</v>
      </c>
      <c r="F110" s="32" t="s">
        <v>62</v>
      </c>
      <c r="G110" s="31">
        <f>G111+G114</f>
        <v>33</v>
      </c>
      <c r="H110" s="31">
        <f>H111+H114</f>
        <v>35.800000000000004</v>
      </c>
    </row>
    <row r="111" spans="1:8" ht="26.25" x14ac:dyDescent="0.25">
      <c r="A111" s="41" t="s">
        <v>281</v>
      </c>
      <c r="B111" s="32" t="s">
        <v>274</v>
      </c>
      <c r="C111" s="32" t="s">
        <v>66</v>
      </c>
      <c r="D111" s="32" t="s">
        <v>63</v>
      </c>
      <c r="E111" s="32" t="s">
        <v>167</v>
      </c>
      <c r="F111" s="32" t="s">
        <v>62</v>
      </c>
      <c r="G111" s="31">
        <f>G112</f>
        <v>26.4</v>
      </c>
      <c r="H111" s="31">
        <f>H112</f>
        <v>28.6</v>
      </c>
    </row>
    <row r="112" spans="1:8" ht="51" x14ac:dyDescent="0.25">
      <c r="A112" s="63" t="s">
        <v>190</v>
      </c>
      <c r="B112" s="32" t="s">
        <v>274</v>
      </c>
      <c r="C112" s="32" t="s">
        <v>66</v>
      </c>
      <c r="D112" s="32" t="s">
        <v>63</v>
      </c>
      <c r="E112" s="32" t="s">
        <v>167</v>
      </c>
      <c r="F112" s="32" t="s">
        <v>139</v>
      </c>
      <c r="G112" s="31">
        <f>G113</f>
        <v>26.4</v>
      </c>
      <c r="H112" s="31">
        <f>H113</f>
        <v>28.6</v>
      </c>
    </row>
    <row r="113" spans="1:8" x14ac:dyDescent="0.25">
      <c r="A113" s="63" t="s">
        <v>39</v>
      </c>
      <c r="B113" s="32" t="s">
        <v>274</v>
      </c>
      <c r="C113" s="32" t="s">
        <v>66</v>
      </c>
      <c r="D113" s="32" t="s">
        <v>63</v>
      </c>
      <c r="E113" s="32" t="s">
        <v>167</v>
      </c>
      <c r="F113" s="32" t="s">
        <v>140</v>
      </c>
      <c r="G113" s="31">
        <v>26.4</v>
      </c>
      <c r="H113" s="31">
        <v>28.6</v>
      </c>
    </row>
    <row r="114" spans="1:8" ht="26.25" x14ac:dyDescent="0.25">
      <c r="A114" s="112" t="s">
        <v>282</v>
      </c>
      <c r="B114" s="32" t="s">
        <v>274</v>
      </c>
      <c r="C114" s="32" t="s">
        <v>66</v>
      </c>
      <c r="D114" s="32" t="s">
        <v>63</v>
      </c>
      <c r="E114" s="32" t="s">
        <v>219</v>
      </c>
      <c r="F114" s="32" t="s">
        <v>62</v>
      </c>
      <c r="G114" s="31">
        <f>G115</f>
        <v>6.6</v>
      </c>
      <c r="H114" s="31">
        <f>H115</f>
        <v>7.2</v>
      </c>
    </row>
    <row r="115" spans="1:8" ht="51" x14ac:dyDescent="0.25">
      <c r="A115" s="63" t="s">
        <v>190</v>
      </c>
      <c r="B115" s="32" t="s">
        <v>274</v>
      </c>
      <c r="C115" s="32" t="s">
        <v>66</v>
      </c>
      <c r="D115" s="32" t="s">
        <v>63</v>
      </c>
      <c r="E115" s="32" t="s">
        <v>219</v>
      </c>
      <c r="F115" s="32" t="s">
        <v>139</v>
      </c>
      <c r="G115" s="31">
        <f>G116</f>
        <v>6.6</v>
      </c>
      <c r="H115" s="31">
        <f>H116</f>
        <v>7.2</v>
      </c>
    </row>
    <row r="116" spans="1:8" x14ac:dyDescent="0.25">
      <c r="A116" s="63" t="s">
        <v>39</v>
      </c>
      <c r="B116" s="32" t="s">
        <v>274</v>
      </c>
      <c r="C116" s="32" t="s">
        <v>66</v>
      </c>
      <c r="D116" s="32" t="s">
        <v>63</v>
      </c>
      <c r="E116" s="32" t="s">
        <v>219</v>
      </c>
      <c r="F116" s="32" t="s">
        <v>140</v>
      </c>
      <c r="G116" s="31">
        <v>6.6</v>
      </c>
      <c r="H116" s="31">
        <v>7.2</v>
      </c>
    </row>
    <row r="117" spans="1:8" ht="39" x14ac:dyDescent="0.25">
      <c r="A117" s="112" t="s">
        <v>168</v>
      </c>
      <c r="B117" s="33" t="s">
        <v>274</v>
      </c>
      <c r="C117" s="33" t="s">
        <v>72</v>
      </c>
      <c r="D117" s="33" t="s">
        <v>61</v>
      </c>
      <c r="E117" s="33" t="s">
        <v>152</v>
      </c>
      <c r="F117" s="32" t="s">
        <v>62</v>
      </c>
      <c r="G117" s="31">
        <f t="shared" ref="G117:H118" si="17">G118</f>
        <v>100</v>
      </c>
      <c r="H117" s="31">
        <f t="shared" si="17"/>
        <v>100</v>
      </c>
    </row>
    <row r="118" spans="1:8" ht="39" x14ac:dyDescent="0.25">
      <c r="A118" s="112" t="s">
        <v>169</v>
      </c>
      <c r="B118" s="32" t="s">
        <v>274</v>
      </c>
      <c r="C118" s="32" t="s">
        <v>72</v>
      </c>
      <c r="D118" s="32" t="s">
        <v>60</v>
      </c>
      <c r="E118" s="32" t="s">
        <v>152</v>
      </c>
      <c r="F118" s="32" t="s">
        <v>62</v>
      </c>
      <c r="G118" s="31">
        <f t="shared" si="17"/>
        <v>100</v>
      </c>
      <c r="H118" s="31">
        <f t="shared" si="17"/>
        <v>100</v>
      </c>
    </row>
    <row r="119" spans="1:8" ht="26.25" x14ac:dyDescent="0.25">
      <c r="A119" s="112" t="s">
        <v>229</v>
      </c>
      <c r="B119" s="32" t="s">
        <v>274</v>
      </c>
      <c r="C119" s="32" t="s">
        <v>72</v>
      </c>
      <c r="D119" s="32" t="s">
        <v>60</v>
      </c>
      <c r="E119" s="32" t="s">
        <v>163</v>
      </c>
      <c r="F119" s="32" t="s">
        <v>62</v>
      </c>
      <c r="G119" s="31">
        <f>G120</f>
        <v>100</v>
      </c>
      <c r="H119" s="31">
        <f>H120</f>
        <v>100</v>
      </c>
    </row>
    <row r="120" spans="1:8" ht="25.5" x14ac:dyDescent="0.25">
      <c r="A120" s="63" t="s">
        <v>191</v>
      </c>
      <c r="B120" s="32" t="s">
        <v>274</v>
      </c>
      <c r="C120" s="32" t="s">
        <v>72</v>
      </c>
      <c r="D120" s="32" t="s">
        <v>60</v>
      </c>
      <c r="E120" s="32" t="s">
        <v>163</v>
      </c>
      <c r="F120" s="32" t="s">
        <v>73</v>
      </c>
      <c r="G120" s="31">
        <f>G121</f>
        <v>100</v>
      </c>
      <c r="H120" s="31">
        <f>H121</f>
        <v>100</v>
      </c>
    </row>
    <row r="121" spans="1:8" ht="26.25" x14ac:dyDescent="0.25">
      <c r="A121" s="37" t="s">
        <v>131</v>
      </c>
      <c r="B121" s="32" t="s">
        <v>274</v>
      </c>
      <c r="C121" s="32" t="s">
        <v>72</v>
      </c>
      <c r="D121" s="32" t="s">
        <v>60</v>
      </c>
      <c r="E121" s="32" t="s">
        <v>163</v>
      </c>
      <c r="F121" s="32" t="s">
        <v>74</v>
      </c>
      <c r="G121" s="31">
        <v>100</v>
      </c>
      <c r="H121" s="31">
        <v>100</v>
      </c>
    </row>
    <row r="122" spans="1:8" x14ac:dyDescent="0.25">
      <c r="A122" s="180" t="s">
        <v>380</v>
      </c>
      <c r="B122" s="133" t="s">
        <v>274</v>
      </c>
      <c r="C122" s="133" t="s">
        <v>80</v>
      </c>
      <c r="D122" s="133" t="s">
        <v>61</v>
      </c>
      <c r="E122" s="133" t="s">
        <v>152</v>
      </c>
      <c r="F122" s="133" t="s">
        <v>62</v>
      </c>
      <c r="G122" s="31">
        <f t="shared" ref="G122:H123" si="18">G123</f>
        <v>10</v>
      </c>
      <c r="H122" s="31">
        <f t="shared" si="18"/>
        <v>10</v>
      </c>
    </row>
    <row r="123" spans="1:8" ht="26.25" x14ac:dyDescent="0.25">
      <c r="A123" s="180" t="s">
        <v>381</v>
      </c>
      <c r="B123" s="133" t="s">
        <v>274</v>
      </c>
      <c r="C123" s="133" t="s">
        <v>80</v>
      </c>
      <c r="D123" s="133" t="s">
        <v>60</v>
      </c>
      <c r="E123" s="133" t="s">
        <v>152</v>
      </c>
      <c r="F123" s="133" t="s">
        <v>62</v>
      </c>
      <c r="G123" s="31">
        <f t="shared" si="18"/>
        <v>10</v>
      </c>
      <c r="H123" s="31">
        <f t="shared" si="18"/>
        <v>10</v>
      </c>
    </row>
    <row r="124" spans="1:8" ht="26.25" x14ac:dyDescent="0.25">
      <c r="A124" s="180" t="s">
        <v>229</v>
      </c>
      <c r="B124" s="133" t="s">
        <v>274</v>
      </c>
      <c r="C124" s="133" t="s">
        <v>80</v>
      </c>
      <c r="D124" s="133" t="s">
        <v>60</v>
      </c>
      <c r="E124" s="133" t="s">
        <v>163</v>
      </c>
      <c r="F124" s="133" t="s">
        <v>62</v>
      </c>
      <c r="G124" s="31">
        <f>G125</f>
        <v>10</v>
      </c>
      <c r="H124" s="31">
        <f>H125</f>
        <v>10</v>
      </c>
    </row>
    <row r="125" spans="1:8" ht="26.25" x14ac:dyDescent="0.25">
      <c r="A125" s="178" t="s">
        <v>131</v>
      </c>
      <c r="B125" s="133" t="s">
        <v>274</v>
      </c>
      <c r="C125" s="133" t="s">
        <v>80</v>
      </c>
      <c r="D125" s="133" t="s">
        <v>60</v>
      </c>
      <c r="E125" s="133" t="s">
        <v>163</v>
      </c>
      <c r="F125" s="133" t="s">
        <v>74</v>
      </c>
      <c r="G125" s="31">
        <v>10</v>
      </c>
      <c r="H125" s="31">
        <v>10</v>
      </c>
    </row>
    <row r="126" spans="1:8" x14ac:dyDescent="0.25">
      <c r="A126" s="39" t="s">
        <v>42</v>
      </c>
      <c r="B126" s="34" t="s">
        <v>77</v>
      </c>
      <c r="C126" s="34" t="s">
        <v>64</v>
      </c>
      <c r="D126" s="34" t="s">
        <v>61</v>
      </c>
      <c r="E126" s="34" t="s">
        <v>152</v>
      </c>
      <c r="F126" s="34" t="s">
        <v>62</v>
      </c>
      <c r="G126" s="30">
        <f>G127+G134</f>
        <v>2221.3999999999996</v>
      </c>
      <c r="H126" s="30">
        <f>H127+H134</f>
        <v>3946.2</v>
      </c>
    </row>
    <row r="127" spans="1:8" ht="39" x14ac:dyDescent="0.25">
      <c r="A127" s="37" t="s">
        <v>174</v>
      </c>
      <c r="B127" s="32" t="s">
        <v>77</v>
      </c>
      <c r="C127" s="32" t="s">
        <v>64</v>
      </c>
      <c r="D127" s="32" t="s">
        <v>60</v>
      </c>
      <c r="E127" s="32" t="s">
        <v>152</v>
      </c>
      <c r="F127" s="32" t="s">
        <v>62</v>
      </c>
      <c r="G127" s="31">
        <f>G128+G131</f>
        <v>2105.1999999999998</v>
      </c>
      <c r="H127" s="31">
        <f>H128+H131</f>
        <v>3830</v>
      </c>
    </row>
    <row r="128" spans="1:8" x14ac:dyDescent="0.25">
      <c r="A128" s="37" t="s">
        <v>236</v>
      </c>
      <c r="B128" s="32" t="s">
        <v>77</v>
      </c>
      <c r="C128" s="32" t="s">
        <v>64</v>
      </c>
      <c r="D128" s="32" t="s">
        <v>60</v>
      </c>
      <c r="E128" s="32" t="s">
        <v>242</v>
      </c>
      <c r="F128" s="32" t="s">
        <v>62</v>
      </c>
      <c r="G128" s="31">
        <f t="shared" ref="G128:H128" si="19">G129</f>
        <v>1638.8</v>
      </c>
      <c r="H128" s="31">
        <f t="shared" si="19"/>
        <v>3348.8</v>
      </c>
    </row>
    <row r="129" spans="1:8" x14ac:dyDescent="0.25">
      <c r="A129" s="37" t="s">
        <v>34</v>
      </c>
      <c r="B129" s="32" t="s">
        <v>77</v>
      </c>
      <c r="C129" s="32" t="s">
        <v>64</v>
      </c>
      <c r="D129" s="32" t="s">
        <v>60</v>
      </c>
      <c r="E129" s="32" t="s">
        <v>242</v>
      </c>
      <c r="F129" s="32" t="s">
        <v>78</v>
      </c>
      <c r="G129" s="31">
        <f>G130</f>
        <v>1638.8</v>
      </c>
      <c r="H129" s="31">
        <f>H130</f>
        <v>3348.8</v>
      </c>
    </row>
    <row r="130" spans="1:8" x14ac:dyDescent="0.25">
      <c r="A130" s="37" t="s">
        <v>36</v>
      </c>
      <c r="B130" s="32" t="s">
        <v>77</v>
      </c>
      <c r="C130" s="32" t="s">
        <v>64</v>
      </c>
      <c r="D130" s="32" t="s">
        <v>60</v>
      </c>
      <c r="E130" s="32" t="s">
        <v>242</v>
      </c>
      <c r="F130" s="32" t="s">
        <v>79</v>
      </c>
      <c r="G130" s="31">
        <v>1638.8</v>
      </c>
      <c r="H130" s="31">
        <v>3348.8</v>
      </c>
    </row>
    <row r="131" spans="1:8" ht="25.5" x14ac:dyDescent="0.25">
      <c r="A131" s="162" t="s">
        <v>175</v>
      </c>
      <c r="B131" s="32" t="s">
        <v>77</v>
      </c>
      <c r="C131" s="32" t="s">
        <v>64</v>
      </c>
      <c r="D131" s="32" t="s">
        <v>60</v>
      </c>
      <c r="E131" s="32" t="s">
        <v>176</v>
      </c>
      <c r="F131" s="32" t="s">
        <v>62</v>
      </c>
      <c r="G131" s="31">
        <f t="shared" ref="G131:H132" si="20">G132</f>
        <v>466.4</v>
      </c>
      <c r="H131" s="31">
        <f t="shared" si="20"/>
        <v>481.2</v>
      </c>
    </row>
    <row r="132" spans="1:8" ht="51" x14ac:dyDescent="0.25">
      <c r="A132" s="63" t="s">
        <v>190</v>
      </c>
      <c r="B132" s="32" t="s">
        <v>77</v>
      </c>
      <c r="C132" s="32" t="s">
        <v>64</v>
      </c>
      <c r="D132" s="32" t="s">
        <v>60</v>
      </c>
      <c r="E132" s="32" t="s">
        <v>176</v>
      </c>
      <c r="F132" s="32" t="s">
        <v>139</v>
      </c>
      <c r="G132" s="31">
        <f t="shared" si="20"/>
        <v>466.4</v>
      </c>
      <c r="H132" s="31">
        <f t="shared" si="20"/>
        <v>481.2</v>
      </c>
    </row>
    <row r="133" spans="1:8" ht="26.25" x14ac:dyDescent="0.25">
      <c r="A133" s="37" t="s">
        <v>155</v>
      </c>
      <c r="B133" s="32" t="s">
        <v>77</v>
      </c>
      <c r="C133" s="32" t="s">
        <v>64</v>
      </c>
      <c r="D133" s="32" t="s">
        <v>60</v>
      </c>
      <c r="E133" s="32" t="s">
        <v>176</v>
      </c>
      <c r="F133" s="32" t="s">
        <v>156</v>
      </c>
      <c r="G133" s="31">
        <v>466.4</v>
      </c>
      <c r="H133" s="31">
        <v>481.2</v>
      </c>
    </row>
    <row r="134" spans="1:8" ht="39" x14ac:dyDescent="0.25">
      <c r="A134" s="64" t="s">
        <v>267</v>
      </c>
      <c r="B134" s="32" t="s">
        <v>77</v>
      </c>
      <c r="C134" s="32" t="s">
        <v>64</v>
      </c>
      <c r="D134" s="101" t="s">
        <v>63</v>
      </c>
      <c r="E134" s="101" t="s">
        <v>152</v>
      </c>
      <c r="F134" s="32" t="s">
        <v>62</v>
      </c>
      <c r="G134" s="31">
        <f t="shared" ref="G134:H135" si="21">G135</f>
        <v>116.2</v>
      </c>
      <c r="H134" s="31">
        <f t="shared" si="21"/>
        <v>116.2</v>
      </c>
    </row>
    <row r="135" spans="1:8" ht="26.25" x14ac:dyDescent="0.25">
      <c r="A135" s="64" t="s">
        <v>268</v>
      </c>
      <c r="B135" s="32" t="s">
        <v>77</v>
      </c>
      <c r="C135" s="32" t="s">
        <v>64</v>
      </c>
      <c r="D135" s="101" t="s">
        <v>63</v>
      </c>
      <c r="E135" s="101" t="s">
        <v>269</v>
      </c>
      <c r="F135" s="32" t="s">
        <v>62</v>
      </c>
      <c r="G135" s="31">
        <f t="shared" si="21"/>
        <v>116.2</v>
      </c>
      <c r="H135" s="31">
        <f t="shared" si="21"/>
        <v>116.2</v>
      </c>
    </row>
    <row r="136" spans="1:8" ht="25.5" x14ac:dyDescent="0.25">
      <c r="A136" s="63" t="s">
        <v>191</v>
      </c>
      <c r="B136" s="32" t="s">
        <v>77</v>
      </c>
      <c r="C136" s="32" t="s">
        <v>64</v>
      </c>
      <c r="D136" s="32" t="s">
        <v>63</v>
      </c>
      <c r="E136" s="32" t="s">
        <v>269</v>
      </c>
      <c r="F136" s="32" t="s">
        <v>73</v>
      </c>
      <c r="G136" s="31">
        <f>G137</f>
        <v>116.2</v>
      </c>
      <c r="H136" s="31">
        <f>H137</f>
        <v>116.2</v>
      </c>
    </row>
    <row r="137" spans="1:8" ht="26.25" x14ac:dyDescent="0.25">
      <c r="A137" s="103" t="s">
        <v>131</v>
      </c>
      <c r="B137" s="32" t="s">
        <v>77</v>
      </c>
      <c r="C137" s="32" t="s">
        <v>64</v>
      </c>
      <c r="D137" s="32" t="s">
        <v>63</v>
      </c>
      <c r="E137" s="32" t="s">
        <v>269</v>
      </c>
      <c r="F137" s="32" t="s">
        <v>74</v>
      </c>
      <c r="G137" s="31">
        <v>116.2</v>
      </c>
      <c r="H137" s="31">
        <v>116.2</v>
      </c>
    </row>
    <row r="138" spans="1:8" ht="39" x14ac:dyDescent="0.25">
      <c r="A138" s="39" t="s">
        <v>279</v>
      </c>
      <c r="B138" s="34" t="s">
        <v>278</v>
      </c>
      <c r="C138" s="34" t="s">
        <v>64</v>
      </c>
      <c r="D138" s="34" t="s">
        <v>61</v>
      </c>
      <c r="E138" s="34" t="s">
        <v>152</v>
      </c>
      <c r="F138" s="34" t="s">
        <v>62</v>
      </c>
      <c r="G138" s="30">
        <f>G139</f>
        <v>20</v>
      </c>
      <c r="H138" s="30">
        <f>H139</f>
        <v>20</v>
      </c>
    </row>
    <row r="139" spans="1:8" ht="39" x14ac:dyDescent="0.25">
      <c r="A139" s="37" t="s">
        <v>222</v>
      </c>
      <c r="B139" s="32" t="s">
        <v>278</v>
      </c>
      <c r="C139" s="32" t="s">
        <v>64</v>
      </c>
      <c r="D139" s="32" t="s">
        <v>63</v>
      </c>
      <c r="E139" s="32" t="s">
        <v>152</v>
      </c>
      <c r="F139" s="32" t="s">
        <v>62</v>
      </c>
      <c r="G139" s="31">
        <f t="shared" ref="G139:H139" si="22">G140</f>
        <v>20</v>
      </c>
      <c r="H139" s="31">
        <f t="shared" si="22"/>
        <v>20</v>
      </c>
    </row>
    <row r="140" spans="1:8" ht="39" x14ac:dyDescent="0.25">
      <c r="A140" s="37" t="s">
        <v>224</v>
      </c>
      <c r="B140" s="32" t="s">
        <v>278</v>
      </c>
      <c r="C140" s="32" t="s">
        <v>64</v>
      </c>
      <c r="D140" s="32" t="s">
        <v>63</v>
      </c>
      <c r="E140" s="32" t="s">
        <v>223</v>
      </c>
      <c r="F140" s="32" t="s">
        <v>62</v>
      </c>
      <c r="G140" s="31">
        <f>G141</f>
        <v>20</v>
      </c>
      <c r="H140" s="31">
        <f>H141</f>
        <v>20</v>
      </c>
    </row>
    <row r="141" spans="1:8" ht="25.5" x14ac:dyDescent="0.25">
      <c r="A141" s="63" t="s">
        <v>191</v>
      </c>
      <c r="B141" s="32" t="s">
        <v>278</v>
      </c>
      <c r="C141" s="32" t="s">
        <v>64</v>
      </c>
      <c r="D141" s="32" t="s">
        <v>63</v>
      </c>
      <c r="E141" s="32" t="s">
        <v>223</v>
      </c>
      <c r="F141" s="32" t="s">
        <v>73</v>
      </c>
      <c r="G141" s="31">
        <f>G142</f>
        <v>20</v>
      </c>
      <c r="H141" s="31">
        <f>H142</f>
        <v>20</v>
      </c>
    </row>
    <row r="142" spans="1:8" ht="26.25" x14ac:dyDescent="0.25">
      <c r="A142" s="37" t="s">
        <v>131</v>
      </c>
      <c r="B142" s="32" t="s">
        <v>278</v>
      </c>
      <c r="C142" s="32" t="s">
        <v>64</v>
      </c>
      <c r="D142" s="32" t="s">
        <v>63</v>
      </c>
      <c r="E142" s="32" t="s">
        <v>223</v>
      </c>
      <c r="F142" s="32" t="s">
        <v>74</v>
      </c>
      <c r="G142" s="31">
        <v>20</v>
      </c>
      <c r="H142" s="31">
        <v>20</v>
      </c>
    </row>
    <row r="143" spans="1:8" ht="26.25" x14ac:dyDescent="0.25">
      <c r="A143" s="39" t="s">
        <v>288</v>
      </c>
      <c r="B143" s="165" t="s">
        <v>289</v>
      </c>
      <c r="C143" s="165" t="s">
        <v>64</v>
      </c>
      <c r="D143" s="165" t="s">
        <v>61</v>
      </c>
      <c r="E143" s="165" t="s">
        <v>152</v>
      </c>
      <c r="F143" s="34" t="s">
        <v>62</v>
      </c>
      <c r="G143" s="30">
        <f>G144+G148</f>
        <v>9067.1</v>
      </c>
      <c r="H143" s="30">
        <f>H144+H148</f>
        <v>9456.8000000000011</v>
      </c>
    </row>
    <row r="144" spans="1:8" ht="26.25" x14ac:dyDescent="0.25">
      <c r="A144" s="37" t="s">
        <v>180</v>
      </c>
      <c r="B144" s="104" t="s">
        <v>289</v>
      </c>
      <c r="C144" s="104" t="s">
        <v>64</v>
      </c>
      <c r="D144" s="104" t="s">
        <v>63</v>
      </c>
      <c r="E144" s="104" t="s">
        <v>152</v>
      </c>
      <c r="F144" s="55" t="s">
        <v>62</v>
      </c>
      <c r="G144" s="43">
        <f>G145</f>
        <v>9067.1</v>
      </c>
      <c r="H144" s="43">
        <f>H145</f>
        <v>9156.8000000000011</v>
      </c>
    </row>
    <row r="145" spans="1:8" ht="26.25" x14ac:dyDescent="0.25">
      <c r="A145" s="103" t="s">
        <v>229</v>
      </c>
      <c r="B145" s="104" t="s">
        <v>289</v>
      </c>
      <c r="C145" s="104" t="s">
        <v>64</v>
      </c>
      <c r="D145" s="104" t="s">
        <v>63</v>
      </c>
      <c r="E145" s="104" t="s">
        <v>163</v>
      </c>
      <c r="F145" s="55" t="s">
        <v>62</v>
      </c>
      <c r="G145" s="43">
        <f t="shared" ref="G145:H145" si="23">G146</f>
        <v>9067.1</v>
      </c>
      <c r="H145" s="43">
        <f t="shared" si="23"/>
        <v>9156.8000000000011</v>
      </c>
    </row>
    <row r="146" spans="1:8" ht="25.5" x14ac:dyDescent="0.25">
      <c r="A146" s="63" t="s">
        <v>191</v>
      </c>
      <c r="B146" s="104" t="s">
        <v>289</v>
      </c>
      <c r="C146" s="55" t="s">
        <v>64</v>
      </c>
      <c r="D146" s="55" t="s">
        <v>63</v>
      </c>
      <c r="E146" s="55" t="s">
        <v>163</v>
      </c>
      <c r="F146" s="55" t="s">
        <v>73</v>
      </c>
      <c r="G146" s="43">
        <f>G147</f>
        <v>9067.1</v>
      </c>
      <c r="H146" s="43">
        <f>H147</f>
        <v>9156.8000000000011</v>
      </c>
    </row>
    <row r="147" spans="1:8" ht="26.25" x14ac:dyDescent="0.25">
      <c r="A147" s="37" t="s">
        <v>131</v>
      </c>
      <c r="B147" s="104" t="s">
        <v>289</v>
      </c>
      <c r="C147" s="55" t="s">
        <v>64</v>
      </c>
      <c r="D147" s="55" t="s">
        <v>63</v>
      </c>
      <c r="E147" s="55" t="s">
        <v>163</v>
      </c>
      <c r="F147" s="55" t="s">
        <v>74</v>
      </c>
      <c r="G147" s="43">
        <f>9402.1-335</f>
        <v>9067.1</v>
      </c>
      <c r="H147" s="43">
        <f>9863.6-706.8</f>
        <v>9156.8000000000011</v>
      </c>
    </row>
    <row r="148" spans="1:8" ht="26.25" x14ac:dyDescent="0.25">
      <c r="A148" s="188" t="s">
        <v>386</v>
      </c>
      <c r="B148" s="132" t="s">
        <v>289</v>
      </c>
      <c r="C148" s="132" t="s">
        <v>64</v>
      </c>
      <c r="D148" s="132" t="s">
        <v>67</v>
      </c>
      <c r="E148" s="132" t="s">
        <v>152</v>
      </c>
      <c r="F148" s="132" t="s">
        <v>62</v>
      </c>
      <c r="G148" s="31">
        <f t="shared" ref="G148:H148" si="24">G149</f>
        <v>0</v>
      </c>
      <c r="H148" s="31">
        <f t="shared" si="24"/>
        <v>300</v>
      </c>
    </row>
    <row r="149" spans="1:8" ht="26.25" x14ac:dyDescent="0.25">
      <c r="A149" s="178" t="s">
        <v>229</v>
      </c>
      <c r="B149" s="132" t="s">
        <v>289</v>
      </c>
      <c r="C149" s="132" t="s">
        <v>64</v>
      </c>
      <c r="D149" s="132" t="s">
        <v>67</v>
      </c>
      <c r="E149" s="132" t="s">
        <v>163</v>
      </c>
      <c r="F149" s="132" t="s">
        <v>62</v>
      </c>
      <c r="G149" s="31">
        <f>G150</f>
        <v>0</v>
      </c>
      <c r="H149" s="31">
        <f>H150</f>
        <v>300</v>
      </c>
    </row>
    <row r="150" spans="1:8" ht="26.25" x14ac:dyDescent="0.25">
      <c r="A150" s="178" t="s">
        <v>131</v>
      </c>
      <c r="B150" s="132" t="s">
        <v>289</v>
      </c>
      <c r="C150" s="132" t="s">
        <v>64</v>
      </c>
      <c r="D150" s="132" t="s">
        <v>67</v>
      </c>
      <c r="E150" s="132" t="s">
        <v>163</v>
      </c>
      <c r="F150" s="132" t="s">
        <v>74</v>
      </c>
      <c r="G150" s="31">
        <v>0</v>
      </c>
      <c r="H150" s="31">
        <v>300</v>
      </c>
    </row>
    <row r="151" spans="1:8" ht="51.75" x14ac:dyDescent="0.25">
      <c r="A151" s="39" t="s">
        <v>271</v>
      </c>
      <c r="B151" s="34" t="s">
        <v>270</v>
      </c>
      <c r="C151" s="34" t="s">
        <v>64</v>
      </c>
      <c r="D151" s="34" t="s">
        <v>61</v>
      </c>
      <c r="E151" s="34" t="s">
        <v>152</v>
      </c>
      <c r="F151" s="34" t="s">
        <v>62</v>
      </c>
      <c r="G151" s="30">
        <f>G152+G156</f>
        <v>108.1</v>
      </c>
      <c r="H151" s="30">
        <f>H152+H156</f>
        <v>106.1</v>
      </c>
    </row>
    <row r="152" spans="1:8" ht="39" x14ac:dyDescent="0.25">
      <c r="A152" s="37" t="s">
        <v>170</v>
      </c>
      <c r="B152" s="32" t="s">
        <v>270</v>
      </c>
      <c r="C152" s="32" t="s">
        <v>64</v>
      </c>
      <c r="D152" s="32" t="s">
        <v>60</v>
      </c>
      <c r="E152" s="32" t="s">
        <v>152</v>
      </c>
      <c r="F152" s="32" t="s">
        <v>62</v>
      </c>
      <c r="G152" s="31">
        <f t="shared" ref="G152:H154" si="25">G153</f>
        <v>8.1</v>
      </c>
      <c r="H152" s="31">
        <f t="shared" si="25"/>
        <v>6.1</v>
      </c>
    </row>
    <row r="153" spans="1:8" ht="26.25" x14ac:dyDescent="0.25">
      <c r="A153" s="103" t="s">
        <v>275</v>
      </c>
      <c r="B153" s="32" t="s">
        <v>270</v>
      </c>
      <c r="C153" s="32" t="s">
        <v>64</v>
      </c>
      <c r="D153" s="32" t="s">
        <v>60</v>
      </c>
      <c r="E153" s="32" t="s">
        <v>235</v>
      </c>
      <c r="F153" s="32" t="s">
        <v>62</v>
      </c>
      <c r="G153" s="31">
        <f t="shared" si="25"/>
        <v>8.1</v>
      </c>
      <c r="H153" s="31">
        <f t="shared" si="25"/>
        <v>6.1</v>
      </c>
    </row>
    <row r="154" spans="1:8" ht="25.5" x14ac:dyDescent="0.25">
      <c r="A154" s="63" t="s">
        <v>191</v>
      </c>
      <c r="B154" s="32" t="s">
        <v>270</v>
      </c>
      <c r="C154" s="32" t="s">
        <v>64</v>
      </c>
      <c r="D154" s="32" t="s">
        <v>60</v>
      </c>
      <c r="E154" s="32" t="s">
        <v>235</v>
      </c>
      <c r="F154" s="32" t="s">
        <v>73</v>
      </c>
      <c r="G154" s="31">
        <f t="shared" si="25"/>
        <v>8.1</v>
      </c>
      <c r="H154" s="31">
        <f t="shared" si="25"/>
        <v>6.1</v>
      </c>
    </row>
    <row r="155" spans="1:8" ht="26.25" x14ac:dyDescent="0.25">
      <c r="A155" s="37" t="s">
        <v>131</v>
      </c>
      <c r="B155" s="32" t="s">
        <v>270</v>
      </c>
      <c r="C155" s="32" t="s">
        <v>64</v>
      </c>
      <c r="D155" s="32" t="s">
        <v>60</v>
      </c>
      <c r="E155" s="32" t="s">
        <v>235</v>
      </c>
      <c r="F155" s="32" t="s">
        <v>74</v>
      </c>
      <c r="G155" s="31">
        <v>8.1</v>
      </c>
      <c r="H155" s="31">
        <v>6.1</v>
      </c>
    </row>
    <row r="156" spans="1:8" ht="26.25" x14ac:dyDescent="0.25">
      <c r="A156" s="37" t="s">
        <v>161</v>
      </c>
      <c r="B156" s="32" t="s">
        <v>270</v>
      </c>
      <c r="C156" s="32" t="s">
        <v>64</v>
      </c>
      <c r="D156" s="32" t="s">
        <v>67</v>
      </c>
      <c r="E156" s="32" t="s">
        <v>152</v>
      </c>
      <c r="F156" s="32" t="s">
        <v>62</v>
      </c>
      <c r="G156" s="31">
        <f t="shared" ref="G156:H157" si="26">G157</f>
        <v>100</v>
      </c>
      <c r="H156" s="31">
        <f t="shared" si="26"/>
        <v>100</v>
      </c>
    </row>
    <row r="157" spans="1:8" x14ac:dyDescent="0.25">
      <c r="A157" s="103" t="s">
        <v>247</v>
      </c>
      <c r="B157" s="32" t="s">
        <v>270</v>
      </c>
      <c r="C157" s="32" t="s">
        <v>64</v>
      </c>
      <c r="D157" s="32" t="s">
        <v>67</v>
      </c>
      <c r="E157" s="32" t="s">
        <v>162</v>
      </c>
      <c r="F157" s="32" t="s">
        <v>62</v>
      </c>
      <c r="G157" s="31">
        <f t="shared" si="26"/>
        <v>100</v>
      </c>
      <c r="H157" s="31">
        <f t="shared" si="26"/>
        <v>100</v>
      </c>
    </row>
    <row r="158" spans="1:8" x14ac:dyDescent="0.25">
      <c r="A158" s="37" t="s">
        <v>34</v>
      </c>
      <c r="B158" s="32" t="s">
        <v>270</v>
      </c>
      <c r="C158" s="32" t="s">
        <v>64</v>
      </c>
      <c r="D158" s="32" t="s">
        <v>67</v>
      </c>
      <c r="E158" s="32" t="s">
        <v>162</v>
      </c>
      <c r="F158" s="32" t="s">
        <v>78</v>
      </c>
      <c r="G158" s="31">
        <f>G159</f>
        <v>100</v>
      </c>
      <c r="H158" s="31">
        <f>H159</f>
        <v>100</v>
      </c>
    </row>
    <row r="159" spans="1:8" x14ac:dyDescent="0.25">
      <c r="A159" s="37" t="s">
        <v>36</v>
      </c>
      <c r="B159" s="32" t="s">
        <v>270</v>
      </c>
      <c r="C159" s="32" t="s">
        <v>64</v>
      </c>
      <c r="D159" s="32" t="s">
        <v>67</v>
      </c>
      <c r="E159" s="32" t="s">
        <v>162</v>
      </c>
      <c r="F159" s="32" t="s">
        <v>79</v>
      </c>
      <c r="G159" s="31">
        <v>100</v>
      </c>
      <c r="H159" s="31">
        <v>100</v>
      </c>
    </row>
    <row r="160" spans="1:8" ht="26.25" x14ac:dyDescent="0.25">
      <c r="A160" s="39" t="s">
        <v>290</v>
      </c>
      <c r="B160" s="34" t="s">
        <v>291</v>
      </c>
      <c r="C160" s="34" t="s">
        <v>64</v>
      </c>
      <c r="D160" s="34" t="s">
        <v>61</v>
      </c>
      <c r="E160" s="34" t="s">
        <v>152</v>
      </c>
      <c r="F160" s="34" t="s">
        <v>62</v>
      </c>
      <c r="G160" s="30">
        <f>G161</f>
        <v>300</v>
      </c>
      <c r="H160" s="30">
        <f>H161</f>
        <v>300</v>
      </c>
    </row>
    <row r="161" spans="1:8" ht="39" x14ac:dyDescent="0.25">
      <c r="A161" s="37" t="s">
        <v>185</v>
      </c>
      <c r="B161" s="32" t="s">
        <v>291</v>
      </c>
      <c r="C161" s="32" t="s">
        <v>64</v>
      </c>
      <c r="D161" s="32" t="s">
        <v>60</v>
      </c>
      <c r="E161" s="32" t="s">
        <v>152</v>
      </c>
      <c r="F161" s="32" t="s">
        <v>62</v>
      </c>
      <c r="G161" s="31">
        <f t="shared" ref="G161:H162" si="27">G162</f>
        <v>300</v>
      </c>
      <c r="H161" s="31">
        <f t="shared" si="27"/>
        <v>300</v>
      </c>
    </row>
    <row r="162" spans="1:8" ht="26.25" x14ac:dyDescent="0.25">
      <c r="A162" s="37" t="s">
        <v>229</v>
      </c>
      <c r="B162" s="32" t="s">
        <v>291</v>
      </c>
      <c r="C162" s="32" t="s">
        <v>64</v>
      </c>
      <c r="D162" s="32" t="s">
        <v>60</v>
      </c>
      <c r="E162" s="32" t="s">
        <v>163</v>
      </c>
      <c r="F162" s="32" t="s">
        <v>62</v>
      </c>
      <c r="G162" s="31">
        <f t="shared" si="27"/>
        <v>300</v>
      </c>
      <c r="H162" s="31">
        <f t="shared" si="27"/>
        <v>300</v>
      </c>
    </row>
    <row r="163" spans="1:8" ht="26.25" x14ac:dyDescent="0.25">
      <c r="A163" s="37" t="s">
        <v>131</v>
      </c>
      <c r="B163" s="32" t="s">
        <v>291</v>
      </c>
      <c r="C163" s="32" t="s">
        <v>64</v>
      </c>
      <c r="D163" s="32" t="s">
        <v>60</v>
      </c>
      <c r="E163" s="32" t="s">
        <v>163</v>
      </c>
      <c r="F163" s="32" t="s">
        <v>73</v>
      </c>
      <c r="G163" s="31">
        <f>G164</f>
        <v>300</v>
      </c>
      <c r="H163" s="31">
        <f>H164</f>
        <v>300</v>
      </c>
    </row>
    <row r="164" spans="1:8" ht="26.25" x14ac:dyDescent="0.25">
      <c r="A164" s="37" t="s">
        <v>131</v>
      </c>
      <c r="B164" s="32" t="s">
        <v>291</v>
      </c>
      <c r="C164" s="32" t="s">
        <v>64</v>
      </c>
      <c r="D164" s="32" t="s">
        <v>60</v>
      </c>
      <c r="E164" s="32" t="s">
        <v>163</v>
      </c>
      <c r="F164" s="32" t="s">
        <v>74</v>
      </c>
      <c r="G164" s="31">
        <v>300</v>
      </c>
      <c r="H164" s="31">
        <v>300</v>
      </c>
    </row>
    <row r="165" spans="1:8" x14ac:dyDescent="0.25">
      <c r="A165" s="46" t="s">
        <v>57</v>
      </c>
      <c r="B165" s="32"/>
      <c r="C165" s="32"/>
      <c r="D165" s="32"/>
      <c r="E165" s="32"/>
      <c r="F165" s="67"/>
      <c r="G165" s="30">
        <f>G8+G20+G31+G62+G67+G79+G104+G126+G138+G143+G151+G160</f>
        <v>67591.200000000012</v>
      </c>
      <c r="H165" s="30">
        <f>H8+H20+H31+H62+H67+H79+H104+H126+H138+H143+H151+H160</f>
        <v>68566.400000000009</v>
      </c>
    </row>
    <row r="166" spans="1:8" x14ac:dyDescent="0.25">
      <c r="G166" s="113"/>
      <c r="H166" s="113"/>
    </row>
    <row r="167" spans="1:8" x14ac:dyDescent="0.25">
      <c r="G167" s="113"/>
      <c r="H167" s="113"/>
    </row>
  </sheetData>
  <mergeCells count="9">
    <mergeCell ref="H5:H6"/>
    <mergeCell ref="A4:H4"/>
    <mergeCell ref="A2:H2"/>
    <mergeCell ref="E1:H1"/>
    <mergeCell ref="B1:D1"/>
    <mergeCell ref="A5:A6"/>
    <mergeCell ref="B5:E5"/>
    <mergeCell ref="F5:F6"/>
    <mergeCell ref="G5:G6"/>
  </mergeCells>
  <pageMargins left="0.7" right="0.7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1"/>
  <sheetViews>
    <sheetView workbookViewId="0">
      <selection activeCell="B14" sqref="B14"/>
    </sheetView>
  </sheetViews>
  <sheetFormatPr defaultRowHeight="15" x14ac:dyDescent="0.25"/>
  <cols>
    <col min="1" max="1" width="54" customWidth="1"/>
    <col min="2" max="3" width="7.28515625" customWidth="1"/>
    <col min="4" max="7" width="11.85546875" customWidth="1"/>
  </cols>
  <sheetData>
    <row r="1" spans="1:4" ht="15.75" customHeight="1" x14ac:dyDescent="0.25">
      <c r="A1" s="198"/>
      <c r="B1" s="6" t="s">
        <v>58</v>
      </c>
      <c r="C1" s="199" t="s">
        <v>341</v>
      </c>
      <c r="D1" s="195"/>
    </row>
    <row r="2" spans="1:4" ht="15" customHeight="1" x14ac:dyDescent="0.25">
      <c r="A2" s="198"/>
      <c r="B2" s="8"/>
      <c r="C2" s="195"/>
      <c r="D2" s="195"/>
    </row>
    <row r="3" spans="1:4" ht="15" customHeight="1" x14ac:dyDescent="0.25">
      <c r="A3" s="198"/>
      <c r="B3" s="8" t="s">
        <v>59</v>
      </c>
      <c r="C3" s="195"/>
      <c r="D3" s="195"/>
    </row>
    <row r="4" spans="1:4" ht="32.25" customHeight="1" x14ac:dyDescent="0.25">
      <c r="A4" s="198"/>
      <c r="B4" s="8" t="s">
        <v>21</v>
      </c>
      <c r="C4" s="195"/>
      <c r="D4" s="195"/>
    </row>
    <row r="5" spans="1:4" ht="27" customHeight="1" x14ac:dyDescent="0.25">
      <c r="A5" s="4"/>
      <c r="B5" s="7"/>
      <c r="C5" s="195"/>
      <c r="D5" s="195"/>
    </row>
    <row r="6" spans="1:4" ht="51.75" customHeight="1" x14ac:dyDescent="0.25">
      <c r="A6" s="193" t="s">
        <v>359</v>
      </c>
      <c r="B6" s="195"/>
      <c r="C6" s="195"/>
      <c r="D6" s="195"/>
    </row>
    <row r="7" spans="1:4" ht="15.75" x14ac:dyDescent="0.25">
      <c r="A7" s="5"/>
      <c r="B7" s="7"/>
      <c r="C7" s="7"/>
    </row>
    <row r="8" spans="1:4" x14ac:dyDescent="0.25">
      <c r="A8" s="208" t="s">
        <v>0</v>
      </c>
      <c r="B8" s="209"/>
      <c r="C8" s="209"/>
      <c r="D8" s="209"/>
    </row>
    <row r="9" spans="1:4" ht="15" customHeight="1" x14ac:dyDescent="0.25">
      <c r="A9" s="212" t="s">
        <v>23</v>
      </c>
      <c r="B9" s="213" t="s">
        <v>24</v>
      </c>
      <c r="C9" s="213" t="s">
        <v>25</v>
      </c>
      <c r="D9" s="212" t="s">
        <v>261</v>
      </c>
    </row>
    <row r="10" spans="1:4" x14ac:dyDescent="0.25">
      <c r="A10" s="212"/>
      <c r="B10" s="213"/>
      <c r="C10" s="213"/>
      <c r="D10" s="214"/>
    </row>
    <row r="11" spans="1:4" x14ac:dyDescent="0.25">
      <c r="A11" s="69">
        <v>1</v>
      </c>
      <c r="B11" s="70">
        <v>2</v>
      </c>
      <c r="C11" s="70">
        <v>3</v>
      </c>
      <c r="D11" s="69">
        <v>4</v>
      </c>
    </row>
    <row r="12" spans="1:4" x14ac:dyDescent="0.25">
      <c r="A12" s="82" t="s">
        <v>31</v>
      </c>
      <c r="B12" s="83" t="s">
        <v>60</v>
      </c>
      <c r="C12" s="84" t="s">
        <v>61</v>
      </c>
      <c r="D12" s="85">
        <f>D13+D14+D15+D18+D19+D16+D17</f>
        <v>39617</v>
      </c>
    </row>
    <row r="13" spans="1:4" ht="24" x14ac:dyDescent="0.25">
      <c r="A13" s="82" t="s">
        <v>32</v>
      </c>
      <c r="B13" s="83" t="s">
        <v>60</v>
      </c>
      <c r="C13" s="84" t="s">
        <v>63</v>
      </c>
      <c r="D13" s="85">
        <v>2269</v>
      </c>
    </row>
    <row r="14" spans="1:4" ht="36" x14ac:dyDescent="0.25">
      <c r="A14" s="82" t="s">
        <v>266</v>
      </c>
      <c r="B14" s="83" t="s">
        <v>60</v>
      </c>
      <c r="C14" s="84" t="s">
        <v>67</v>
      </c>
      <c r="D14" s="85">
        <v>116.2</v>
      </c>
    </row>
    <row r="15" spans="1:4" ht="36" x14ac:dyDescent="0.25">
      <c r="A15" s="82" t="s">
        <v>33</v>
      </c>
      <c r="B15" s="83" t="s">
        <v>60</v>
      </c>
      <c r="C15" s="84" t="s">
        <v>65</v>
      </c>
      <c r="D15" s="85">
        <v>22063.200000000001</v>
      </c>
    </row>
    <row r="16" spans="1:4" ht="24" x14ac:dyDescent="0.25">
      <c r="A16" s="82" t="s">
        <v>208</v>
      </c>
      <c r="B16" s="83" t="s">
        <v>60</v>
      </c>
      <c r="C16" s="84" t="s">
        <v>186</v>
      </c>
      <c r="D16" s="85">
        <v>115.1</v>
      </c>
    </row>
    <row r="17" spans="1:4" x14ac:dyDescent="0.25">
      <c r="A17" s="82" t="s">
        <v>374</v>
      </c>
      <c r="B17" s="83" t="s">
        <v>60</v>
      </c>
      <c r="C17" s="84" t="s">
        <v>375</v>
      </c>
      <c r="D17" s="85">
        <v>319</v>
      </c>
    </row>
    <row r="18" spans="1:4" x14ac:dyDescent="0.25">
      <c r="A18" s="82" t="s">
        <v>35</v>
      </c>
      <c r="B18" s="83" t="s">
        <v>60</v>
      </c>
      <c r="C18" s="84">
        <v>11</v>
      </c>
      <c r="D18" s="85">
        <v>100</v>
      </c>
    </row>
    <row r="19" spans="1:4" x14ac:dyDescent="0.25">
      <c r="A19" s="82" t="s">
        <v>37</v>
      </c>
      <c r="B19" s="83" t="s">
        <v>60</v>
      </c>
      <c r="C19" s="84">
        <v>13</v>
      </c>
      <c r="D19" s="85">
        <v>14634.499999999998</v>
      </c>
    </row>
    <row r="20" spans="1:4" x14ac:dyDescent="0.25">
      <c r="A20" s="82" t="s">
        <v>40</v>
      </c>
      <c r="B20" s="83" t="s">
        <v>63</v>
      </c>
      <c r="C20" s="84" t="s">
        <v>61</v>
      </c>
      <c r="D20" s="85">
        <f>D21</f>
        <v>466.4</v>
      </c>
    </row>
    <row r="21" spans="1:4" x14ac:dyDescent="0.25">
      <c r="A21" s="82" t="s">
        <v>41</v>
      </c>
      <c r="B21" s="83" t="s">
        <v>63</v>
      </c>
      <c r="C21" s="84" t="s">
        <v>67</v>
      </c>
      <c r="D21" s="85">
        <v>466.4</v>
      </c>
    </row>
    <row r="22" spans="1:4" x14ac:dyDescent="0.25">
      <c r="A22" s="82" t="s">
        <v>43</v>
      </c>
      <c r="B22" s="83" t="s">
        <v>67</v>
      </c>
      <c r="C22" s="84" t="s">
        <v>61</v>
      </c>
      <c r="D22" s="85">
        <f>D23+D24+D25</f>
        <v>948.90000000000009</v>
      </c>
    </row>
    <row r="23" spans="1:4" x14ac:dyDescent="0.25">
      <c r="A23" s="82" t="s">
        <v>192</v>
      </c>
      <c r="B23" s="83" t="s">
        <v>67</v>
      </c>
      <c r="C23" s="84" t="s">
        <v>65</v>
      </c>
      <c r="D23" s="85">
        <v>78</v>
      </c>
    </row>
    <row r="24" spans="1:4" ht="24" x14ac:dyDescent="0.25">
      <c r="A24" s="86" t="s">
        <v>245</v>
      </c>
      <c r="B24" s="83" t="s">
        <v>67</v>
      </c>
      <c r="C24" s="84" t="s">
        <v>68</v>
      </c>
      <c r="D24" s="85">
        <v>495.7</v>
      </c>
    </row>
    <row r="25" spans="1:4" ht="24" x14ac:dyDescent="0.25">
      <c r="A25" s="86" t="s">
        <v>280</v>
      </c>
      <c r="B25" s="83" t="s">
        <v>67</v>
      </c>
      <c r="C25" s="84" t="s">
        <v>81</v>
      </c>
      <c r="D25" s="85">
        <v>375.2</v>
      </c>
    </row>
    <row r="26" spans="1:4" x14ac:dyDescent="0.25">
      <c r="A26" s="82" t="s">
        <v>44</v>
      </c>
      <c r="B26" s="83" t="s">
        <v>65</v>
      </c>
      <c r="C26" s="84" t="s">
        <v>61</v>
      </c>
      <c r="D26" s="85">
        <f>D27+D28+D29+D30</f>
        <v>12606.3</v>
      </c>
    </row>
    <row r="27" spans="1:4" x14ac:dyDescent="0.25">
      <c r="A27" s="86" t="s">
        <v>45</v>
      </c>
      <c r="B27" s="83" t="s">
        <v>65</v>
      </c>
      <c r="C27" s="84" t="s">
        <v>60</v>
      </c>
      <c r="D27" s="85">
        <v>3137.5</v>
      </c>
    </row>
    <row r="28" spans="1:4" x14ac:dyDescent="0.25">
      <c r="A28" s="82" t="s">
        <v>244</v>
      </c>
      <c r="B28" s="83" t="s">
        <v>65</v>
      </c>
      <c r="C28" s="84" t="s">
        <v>68</v>
      </c>
      <c r="D28" s="85">
        <v>8978.4</v>
      </c>
    </row>
    <row r="29" spans="1:4" x14ac:dyDescent="0.25">
      <c r="A29" s="82" t="s">
        <v>46</v>
      </c>
      <c r="B29" s="83" t="s">
        <v>65</v>
      </c>
      <c r="C29" s="84">
        <v>10</v>
      </c>
      <c r="D29" s="85">
        <v>179.8</v>
      </c>
    </row>
    <row r="30" spans="1:4" x14ac:dyDescent="0.25">
      <c r="A30" s="82" t="s">
        <v>227</v>
      </c>
      <c r="B30" s="83" t="s">
        <v>65</v>
      </c>
      <c r="C30" s="84" t="s">
        <v>226</v>
      </c>
      <c r="D30" s="85">
        <v>310.60000000000002</v>
      </c>
    </row>
    <row r="31" spans="1:4" x14ac:dyDescent="0.25">
      <c r="A31" s="82" t="s">
        <v>48</v>
      </c>
      <c r="B31" s="83" t="s">
        <v>69</v>
      </c>
      <c r="C31" s="84" t="s">
        <v>61</v>
      </c>
      <c r="D31" s="85">
        <f>D32+D33+D34</f>
        <v>14145.3</v>
      </c>
    </row>
    <row r="32" spans="1:4" x14ac:dyDescent="0.25">
      <c r="A32" s="82" t="s">
        <v>49</v>
      </c>
      <c r="B32" s="83" t="s">
        <v>69</v>
      </c>
      <c r="C32" s="84" t="s">
        <v>60</v>
      </c>
      <c r="D32" s="85">
        <v>2474.1999999999998</v>
      </c>
    </row>
    <row r="33" spans="1:4" x14ac:dyDescent="0.25">
      <c r="A33" s="82" t="s">
        <v>51</v>
      </c>
      <c r="B33" s="83" t="s">
        <v>69</v>
      </c>
      <c r="C33" s="84" t="s">
        <v>63</v>
      </c>
      <c r="D33" s="85">
        <v>9635.1</v>
      </c>
    </row>
    <row r="34" spans="1:4" x14ac:dyDescent="0.25">
      <c r="A34" s="82" t="s">
        <v>52</v>
      </c>
      <c r="B34" s="83" t="s">
        <v>69</v>
      </c>
      <c r="C34" s="84" t="s">
        <v>67</v>
      </c>
      <c r="D34" s="85">
        <v>2036</v>
      </c>
    </row>
    <row r="35" spans="1:4" x14ac:dyDescent="0.25">
      <c r="A35" s="82" t="s">
        <v>321</v>
      </c>
      <c r="B35" s="83" t="s">
        <v>186</v>
      </c>
      <c r="C35" s="84" t="s">
        <v>61</v>
      </c>
      <c r="D35" s="85">
        <f>D36</f>
        <v>4.3</v>
      </c>
    </row>
    <row r="36" spans="1:4" x14ac:dyDescent="0.25">
      <c r="A36" s="82" t="s">
        <v>318</v>
      </c>
      <c r="B36" s="83" t="s">
        <v>186</v>
      </c>
      <c r="C36" s="84" t="s">
        <v>69</v>
      </c>
      <c r="D36" s="85">
        <v>4.3</v>
      </c>
    </row>
    <row r="37" spans="1:4" x14ac:dyDescent="0.25">
      <c r="A37" s="37" t="s">
        <v>231</v>
      </c>
      <c r="B37" s="83" t="s">
        <v>70</v>
      </c>
      <c r="C37" s="84" t="s">
        <v>61</v>
      </c>
      <c r="D37" s="85">
        <f>D38</f>
        <v>100</v>
      </c>
    </row>
    <row r="38" spans="1:4" x14ac:dyDescent="0.25">
      <c r="A38" s="37" t="s">
        <v>232</v>
      </c>
      <c r="B38" s="83" t="s">
        <v>70</v>
      </c>
      <c r="C38" s="84" t="s">
        <v>60</v>
      </c>
      <c r="D38" s="85">
        <v>100</v>
      </c>
    </row>
    <row r="39" spans="1:4" x14ac:dyDescent="0.25">
      <c r="A39" s="82" t="s">
        <v>53</v>
      </c>
      <c r="B39" s="83">
        <v>10</v>
      </c>
      <c r="C39" s="84" t="s">
        <v>61</v>
      </c>
      <c r="D39" s="85">
        <f>D40</f>
        <v>300</v>
      </c>
    </row>
    <row r="40" spans="1:4" x14ac:dyDescent="0.25">
      <c r="A40" s="82" t="s">
        <v>54</v>
      </c>
      <c r="B40" s="83">
        <v>10</v>
      </c>
      <c r="C40" s="84" t="s">
        <v>60</v>
      </c>
      <c r="D40" s="85">
        <v>300</v>
      </c>
    </row>
    <row r="41" spans="1:4" x14ac:dyDescent="0.25">
      <c r="A41" s="87" t="s">
        <v>57</v>
      </c>
      <c r="B41" s="84"/>
      <c r="C41" s="84"/>
      <c r="D41" s="88">
        <f>D12+D20+D22+D26+D31+D39+D37+D35</f>
        <v>68188.200000000012</v>
      </c>
    </row>
  </sheetData>
  <mergeCells count="8">
    <mergeCell ref="C1:D5"/>
    <mergeCell ref="A1:A4"/>
    <mergeCell ref="A6:D6"/>
    <mergeCell ref="A8:D8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2" workbookViewId="0">
      <selection activeCell="G24" sqref="G24"/>
    </sheetView>
  </sheetViews>
  <sheetFormatPr defaultRowHeight="15" x14ac:dyDescent="0.25"/>
  <cols>
    <col min="1" max="1" width="44.7109375" customWidth="1"/>
    <col min="2" max="2" width="6.7109375" customWidth="1"/>
    <col min="3" max="3" width="5.5703125" customWidth="1"/>
  </cols>
  <sheetData>
    <row r="1" spans="1:5" x14ac:dyDescent="0.25">
      <c r="A1" s="198"/>
      <c r="B1" s="215" t="s">
        <v>342</v>
      </c>
      <c r="C1" s="216"/>
      <c r="D1" s="216"/>
      <c r="E1" s="195"/>
    </row>
    <row r="2" spans="1:5" x14ac:dyDescent="0.25">
      <c r="A2" s="198"/>
      <c r="B2" s="216"/>
      <c r="C2" s="216"/>
      <c r="D2" s="216"/>
      <c r="E2" s="195"/>
    </row>
    <row r="3" spans="1:5" ht="18" customHeight="1" x14ac:dyDescent="0.25">
      <c r="A3" s="198"/>
      <c r="B3" s="216"/>
      <c r="C3" s="216"/>
      <c r="D3" s="216"/>
      <c r="E3" s="195"/>
    </row>
    <row r="4" spans="1:5" ht="15" hidden="1" customHeight="1" x14ac:dyDescent="0.25">
      <c r="A4" s="198"/>
      <c r="B4" s="216"/>
      <c r="C4" s="216"/>
      <c r="D4" s="216"/>
      <c r="E4" s="195"/>
    </row>
    <row r="5" spans="1:5" ht="15.75" x14ac:dyDescent="0.25">
      <c r="A5" s="4"/>
      <c r="B5" s="216"/>
      <c r="C5" s="216"/>
      <c r="D5" s="216"/>
      <c r="E5" s="195"/>
    </row>
    <row r="6" spans="1:5" ht="56.25" customHeight="1" x14ac:dyDescent="0.25">
      <c r="A6" s="193" t="s">
        <v>360</v>
      </c>
      <c r="B6" s="195"/>
      <c r="C6" s="195"/>
      <c r="D6" s="195"/>
      <c r="E6" s="195"/>
    </row>
    <row r="7" spans="1:5" ht="15.75" x14ac:dyDescent="0.25">
      <c r="A7" s="20"/>
      <c r="B7" s="7"/>
      <c r="C7" s="7"/>
    </row>
    <row r="8" spans="1:5" x14ac:dyDescent="0.25">
      <c r="A8" s="200" t="s">
        <v>0</v>
      </c>
      <c r="B8" s="197"/>
      <c r="C8" s="197"/>
      <c r="D8" s="197"/>
      <c r="E8" s="197"/>
    </row>
    <row r="9" spans="1:5" x14ac:dyDescent="0.25">
      <c r="A9" s="212" t="s">
        <v>23</v>
      </c>
      <c r="B9" s="213" t="s">
        <v>24</v>
      </c>
      <c r="C9" s="213" t="s">
        <v>25</v>
      </c>
      <c r="D9" s="212" t="s">
        <v>311</v>
      </c>
      <c r="E9" s="212" t="s">
        <v>353</v>
      </c>
    </row>
    <row r="10" spans="1:5" x14ac:dyDescent="0.25">
      <c r="A10" s="212"/>
      <c r="B10" s="213"/>
      <c r="C10" s="213"/>
      <c r="D10" s="214"/>
      <c r="E10" s="214"/>
    </row>
    <row r="11" spans="1:5" x14ac:dyDescent="0.25">
      <c r="A11" s="118">
        <v>1</v>
      </c>
      <c r="B11" s="119">
        <v>2</v>
      </c>
      <c r="C11" s="119">
        <v>3</v>
      </c>
      <c r="D11" s="118">
        <v>4</v>
      </c>
      <c r="E11" s="118">
        <v>5</v>
      </c>
    </row>
    <row r="12" spans="1:5" x14ac:dyDescent="0.25">
      <c r="A12" s="82" t="s">
        <v>31</v>
      </c>
      <c r="B12" s="83" t="s">
        <v>60</v>
      </c>
      <c r="C12" s="84" t="s">
        <v>61</v>
      </c>
      <c r="D12" s="85">
        <f>D13+D14+D15+D16+D17</f>
        <v>39933.800000000003</v>
      </c>
      <c r="E12" s="85">
        <f>E13+E14+E15+E16+E17</f>
        <v>42842.8</v>
      </c>
    </row>
    <row r="13" spans="1:5" ht="24" x14ac:dyDescent="0.25">
      <c r="A13" s="82" t="s">
        <v>32</v>
      </c>
      <c r="B13" s="83" t="s">
        <v>60</v>
      </c>
      <c r="C13" s="84" t="s">
        <v>63</v>
      </c>
      <c r="D13" s="85">
        <v>1960</v>
      </c>
      <c r="E13" s="85">
        <v>1960</v>
      </c>
    </row>
    <row r="14" spans="1:5" ht="36" x14ac:dyDescent="0.25">
      <c r="A14" s="82" t="s">
        <v>266</v>
      </c>
      <c r="B14" s="83" t="s">
        <v>60</v>
      </c>
      <c r="C14" s="84" t="s">
        <v>67</v>
      </c>
      <c r="D14" s="85">
        <v>116.2</v>
      </c>
      <c r="E14" s="85">
        <v>116.2</v>
      </c>
    </row>
    <row r="15" spans="1:5" ht="48" x14ac:dyDescent="0.25">
      <c r="A15" s="82" t="s">
        <v>33</v>
      </c>
      <c r="B15" s="83" t="s">
        <v>60</v>
      </c>
      <c r="C15" s="84" t="s">
        <v>65</v>
      </c>
      <c r="D15" s="85">
        <v>20076.400000000001</v>
      </c>
      <c r="E15" s="85">
        <v>20756.7</v>
      </c>
    </row>
    <row r="16" spans="1:5" x14ac:dyDescent="0.25">
      <c r="A16" s="82" t="s">
        <v>35</v>
      </c>
      <c r="B16" s="83" t="s">
        <v>60</v>
      </c>
      <c r="C16" s="84">
        <v>11</v>
      </c>
      <c r="D16" s="85">
        <v>100</v>
      </c>
      <c r="E16" s="85">
        <v>100</v>
      </c>
    </row>
    <row r="17" spans="1:5" x14ac:dyDescent="0.25">
      <c r="A17" s="82" t="s">
        <v>37</v>
      </c>
      <c r="B17" s="83" t="s">
        <v>60</v>
      </c>
      <c r="C17" s="84">
        <v>13</v>
      </c>
      <c r="D17" s="85">
        <v>17681.2</v>
      </c>
      <c r="E17" s="85">
        <v>19909.899999999998</v>
      </c>
    </row>
    <row r="18" spans="1:5" x14ac:dyDescent="0.25">
      <c r="A18" s="82" t="s">
        <v>40</v>
      </c>
      <c r="B18" s="83" t="s">
        <v>63</v>
      </c>
      <c r="C18" s="84" t="s">
        <v>61</v>
      </c>
      <c r="D18" s="85">
        <f>D19</f>
        <v>466.4</v>
      </c>
      <c r="E18" s="85">
        <f>E19</f>
        <v>481.2</v>
      </c>
    </row>
    <row r="19" spans="1:5" x14ac:dyDescent="0.25">
      <c r="A19" s="82" t="s">
        <v>41</v>
      </c>
      <c r="B19" s="83" t="s">
        <v>63</v>
      </c>
      <c r="C19" s="84" t="s">
        <v>67</v>
      </c>
      <c r="D19" s="85">
        <v>466.4</v>
      </c>
      <c r="E19" s="85">
        <v>481.2</v>
      </c>
    </row>
    <row r="20" spans="1:5" ht="24" x14ac:dyDescent="0.25">
      <c r="A20" s="82" t="s">
        <v>43</v>
      </c>
      <c r="B20" s="83" t="s">
        <v>67</v>
      </c>
      <c r="C20" s="84" t="s">
        <v>61</v>
      </c>
      <c r="D20" s="85">
        <f>D21+D22+D23</f>
        <v>131</v>
      </c>
      <c r="E20" s="85">
        <f>E21+E22+E23</f>
        <v>133.80000000000001</v>
      </c>
    </row>
    <row r="21" spans="1:5" x14ac:dyDescent="0.25">
      <c r="A21" s="82" t="s">
        <v>192</v>
      </c>
      <c r="B21" s="83" t="s">
        <v>67</v>
      </c>
      <c r="C21" s="84" t="s">
        <v>65</v>
      </c>
      <c r="D21" s="85">
        <v>78</v>
      </c>
      <c r="E21" s="85">
        <v>78</v>
      </c>
    </row>
    <row r="22" spans="1:5" ht="36" x14ac:dyDescent="0.25">
      <c r="A22" s="86" t="s">
        <v>245</v>
      </c>
      <c r="B22" s="83" t="s">
        <v>67</v>
      </c>
      <c r="C22" s="84" t="s">
        <v>68</v>
      </c>
      <c r="D22" s="85">
        <v>20</v>
      </c>
      <c r="E22" s="85">
        <v>20</v>
      </c>
    </row>
    <row r="23" spans="1:5" ht="24" x14ac:dyDescent="0.25">
      <c r="A23" s="86" t="s">
        <v>280</v>
      </c>
      <c r="B23" s="83" t="s">
        <v>67</v>
      </c>
      <c r="C23" s="84" t="s">
        <v>81</v>
      </c>
      <c r="D23" s="85">
        <v>33</v>
      </c>
      <c r="E23" s="85">
        <v>35.800000000000004</v>
      </c>
    </row>
    <row r="24" spans="1:5" x14ac:dyDescent="0.25">
      <c r="A24" s="82" t="s">
        <v>44</v>
      </c>
      <c r="B24" s="83" t="s">
        <v>65</v>
      </c>
      <c r="C24" s="84" t="s">
        <v>61</v>
      </c>
      <c r="D24" s="85">
        <f>D25+D27+D28+D29+D26</f>
        <v>12712</v>
      </c>
      <c r="E24" s="85">
        <f>E25+E27+E28+E29+E26</f>
        <v>12701.3</v>
      </c>
    </row>
    <row r="25" spans="1:5" x14ac:dyDescent="0.25">
      <c r="A25" s="86" t="s">
        <v>45</v>
      </c>
      <c r="B25" s="83" t="s">
        <v>65</v>
      </c>
      <c r="C25" s="84" t="s">
        <v>60</v>
      </c>
      <c r="D25" s="85">
        <v>3165.1</v>
      </c>
      <c r="E25" s="85">
        <v>2764.7</v>
      </c>
    </row>
    <row r="26" spans="1:5" x14ac:dyDescent="0.25">
      <c r="A26" s="86" t="s">
        <v>385</v>
      </c>
      <c r="B26" s="83" t="s">
        <v>65</v>
      </c>
      <c r="C26" s="84" t="s">
        <v>70</v>
      </c>
      <c r="D26" s="85">
        <v>0</v>
      </c>
      <c r="E26" s="85">
        <v>300</v>
      </c>
    </row>
    <row r="27" spans="1:5" x14ac:dyDescent="0.25">
      <c r="A27" s="82" t="s">
        <v>244</v>
      </c>
      <c r="B27" s="83" t="s">
        <v>65</v>
      </c>
      <c r="C27" s="84" t="s">
        <v>68</v>
      </c>
      <c r="D27" s="85">
        <f>9402.1-335</f>
        <v>9067.1</v>
      </c>
      <c r="E27" s="85">
        <f>9863.6-706.8</f>
        <v>9156.8000000000011</v>
      </c>
    </row>
    <row r="28" spans="1:5" x14ac:dyDescent="0.25">
      <c r="A28" s="82" t="s">
        <v>46</v>
      </c>
      <c r="B28" s="83" t="s">
        <v>65</v>
      </c>
      <c r="C28" s="84">
        <v>10</v>
      </c>
      <c r="D28" s="85">
        <v>179.8</v>
      </c>
      <c r="E28" s="85">
        <v>179.8</v>
      </c>
    </row>
    <row r="29" spans="1:5" x14ac:dyDescent="0.25">
      <c r="A29" s="82" t="s">
        <v>227</v>
      </c>
      <c r="B29" s="83" t="s">
        <v>65</v>
      </c>
      <c r="C29" s="84" t="s">
        <v>226</v>
      </c>
      <c r="D29" s="85">
        <v>300</v>
      </c>
      <c r="E29" s="85">
        <v>300</v>
      </c>
    </row>
    <row r="30" spans="1:5" x14ac:dyDescent="0.25">
      <c r="A30" s="82" t="s">
        <v>48</v>
      </c>
      <c r="B30" s="83" t="s">
        <v>69</v>
      </c>
      <c r="C30" s="84" t="s">
        <v>61</v>
      </c>
      <c r="D30" s="85">
        <f>D31+D32+D33</f>
        <v>13943.7</v>
      </c>
      <c r="E30" s="85">
        <f>E31+E32+E33</f>
        <v>12003</v>
      </c>
    </row>
    <row r="31" spans="1:5" x14ac:dyDescent="0.25">
      <c r="A31" s="82" t="s">
        <v>49</v>
      </c>
      <c r="B31" s="83" t="s">
        <v>69</v>
      </c>
      <c r="C31" s="84" t="s">
        <v>60</v>
      </c>
      <c r="D31" s="85">
        <v>2015.5</v>
      </c>
      <c r="E31" s="85">
        <v>1711.1</v>
      </c>
    </row>
    <row r="32" spans="1:5" x14ac:dyDescent="0.25">
      <c r="A32" s="82" t="s">
        <v>51</v>
      </c>
      <c r="B32" s="83" t="s">
        <v>69</v>
      </c>
      <c r="C32" s="84" t="s">
        <v>63</v>
      </c>
      <c r="D32" s="85">
        <v>8880.2000000000007</v>
      </c>
      <c r="E32" s="85">
        <v>7453.1</v>
      </c>
    </row>
    <row r="33" spans="1:5" x14ac:dyDescent="0.25">
      <c r="A33" s="82" t="s">
        <v>52</v>
      </c>
      <c r="B33" s="83" t="s">
        <v>69</v>
      </c>
      <c r="C33" s="84" t="s">
        <v>67</v>
      </c>
      <c r="D33" s="85">
        <f>2713+335</f>
        <v>3048</v>
      </c>
      <c r="E33" s="85">
        <f>2132+706.8</f>
        <v>2838.8</v>
      </c>
    </row>
    <row r="34" spans="1:5" x14ac:dyDescent="0.25">
      <c r="A34" s="82" t="s">
        <v>321</v>
      </c>
      <c r="B34" s="83" t="s">
        <v>186</v>
      </c>
      <c r="C34" s="84" t="s">
        <v>61</v>
      </c>
      <c r="D34" s="85">
        <f>D35</f>
        <v>4.3</v>
      </c>
      <c r="E34" s="85">
        <f>E35</f>
        <v>4.3</v>
      </c>
    </row>
    <row r="35" spans="1:5" x14ac:dyDescent="0.25">
      <c r="A35" s="82" t="s">
        <v>318</v>
      </c>
      <c r="B35" s="83" t="s">
        <v>186</v>
      </c>
      <c r="C35" s="84" t="s">
        <v>69</v>
      </c>
      <c r="D35" s="85">
        <v>4.3</v>
      </c>
      <c r="E35" s="85">
        <v>4.3</v>
      </c>
    </row>
    <row r="36" spans="1:5" x14ac:dyDescent="0.25">
      <c r="A36" s="37" t="s">
        <v>231</v>
      </c>
      <c r="B36" s="83" t="s">
        <v>70</v>
      </c>
      <c r="C36" s="84" t="s">
        <v>61</v>
      </c>
      <c r="D36" s="85">
        <f>D37</f>
        <v>100</v>
      </c>
      <c r="E36" s="85">
        <f>E37</f>
        <v>100</v>
      </c>
    </row>
    <row r="37" spans="1:5" x14ac:dyDescent="0.25">
      <c r="A37" s="37" t="s">
        <v>232</v>
      </c>
      <c r="B37" s="83" t="s">
        <v>70</v>
      </c>
      <c r="C37" s="84" t="s">
        <v>60</v>
      </c>
      <c r="D37" s="85">
        <v>100</v>
      </c>
      <c r="E37" s="85">
        <v>100</v>
      </c>
    </row>
    <row r="38" spans="1:5" x14ac:dyDescent="0.25">
      <c r="A38" s="82" t="s">
        <v>53</v>
      </c>
      <c r="B38" s="83">
        <v>10</v>
      </c>
      <c r="C38" s="84" t="s">
        <v>61</v>
      </c>
      <c r="D38" s="85">
        <f>D39</f>
        <v>300</v>
      </c>
      <c r="E38" s="85">
        <f>E39</f>
        <v>300</v>
      </c>
    </row>
    <row r="39" spans="1:5" x14ac:dyDescent="0.25">
      <c r="A39" s="82" t="s">
        <v>54</v>
      </c>
      <c r="B39" s="83">
        <v>10</v>
      </c>
      <c r="C39" s="84" t="s">
        <v>60</v>
      </c>
      <c r="D39" s="85">
        <v>300</v>
      </c>
      <c r="E39" s="85">
        <v>300</v>
      </c>
    </row>
    <row r="40" spans="1:5" x14ac:dyDescent="0.25">
      <c r="A40" s="87" t="s">
        <v>57</v>
      </c>
      <c r="B40" s="84"/>
      <c r="C40" s="84"/>
      <c r="D40" s="88">
        <f>D12+D18+D20+D24+D30+D38+D34+D36</f>
        <v>67591.200000000012</v>
      </c>
      <c r="E40" s="88">
        <f>E12+E18+E20+E24+E30+E38+E34+E36</f>
        <v>68566.400000000009</v>
      </c>
    </row>
  </sheetData>
  <mergeCells count="9">
    <mergeCell ref="E9:E10"/>
    <mergeCell ref="A6:E6"/>
    <mergeCell ref="B1:E5"/>
    <mergeCell ref="A8:E8"/>
    <mergeCell ref="A1:A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16"/>
  <sheetViews>
    <sheetView topLeftCell="A25" workbookViewId="0">
      <selection activeCell="A33" sqref="A33"/>
    </sheetView>
  </sheetViews>
  <sheetFormatPr defaultRowHeight="15" x14ac:dyDescent="0.25"/>
  <cols>
    <col min="1" max="1" width="57.85546875" customWidth="1"/>
    <col min="2" max="2" width="6.7109375" customWidth="1"/>
    <col min="3" max="3" width="4.7109375" style="7" customWidth="1"/>
    <col min="4" max="4" width="3.28515625" bestFit="1" customWidth="1"/>
    <col min="5" max="5" width="3.7109375" customWidth="1"/>
    <col min="6" max="6" width="4" bestFit="1" customWidth="1"/>
    <col min="7" max="7" width="4" customWidth="1"/>
    <col min="8" max="8" width="5" bestFit="1" customWidth="1"/>
    <col min="9" max="9" width="4.42578125" bestFit="1" customWidth="1"/>
    <col min="10" max="10" width="14.140625" customWidth="1"/>
    <col min="11" max="11" width="12.85546875" customWidth="1"/>
  </cols>
  <sheetData>
    <row r="1" spans="1:11" ht="15.75" x14ac:dyDescent="0.25">
      <c r="A1" s="198"/>
      <c r="B1" s="19"/>
      <c r="C1" s="11"/>
      <c r="D1" s="6" t="s">
        <v>58</v>
      </c>
      <c r="E1" s="7"/>
      <c r="F1" s="7"/>
      <c r="G1" s="199" t="s">
        <v>343</v>
      </c>
      <c r="H1" s="199"/>
      <c r="I1" s="199"/>
      <c r="J1" s="195"/>
      <c r="K1" s="195"/>
    </row>
    <row r="2" spans="1:11" ht="13.5" customHeight="1" x14ac:dyDescent="0.25">
      <c r="A2" s="198"/>
      <c r="B2" s="19"/>
      <c r="C2" s="11"/>
      <c r="D2" s="8"/>
      <c r="E2" s="7"/>
      <c r="F2" s="7"/>
      <c r="G2" s="199"/>
      <c r="H2" s="199"/>
      <c r="I2" s="199"/>
      <c r="J2" s="195"/>
      <c r="K2" s="195"/>
    </row>
    <row r="3" spans="1:11" ht="15.75" x14ac:dyDescent="0.25">
      <c r="A3" s="198"/>
      <c r="B3" s="19"/>
      <c r="C3" s="11"/>
      <c r="D3" s="8" t="s">
        <v>59</v>
      </c>
      <c r="E3" s="7"/>
      <c r="F3" s="7"/>
      <c r="G3" s="199"/>
      <c r="H3" s="199"/>
      <c r="I3" s="199"/>
      <c r="J3" s="195"/>
      <c r="K3" s="195"/>
    </row>
    <row r="4" spans="1:11" ht="15.75" x14ac:dyDescent="0.25">
      <c r="A4" s="193" t="s">
        <v>361</v>
      </c>
      <c r="B4" s="193"/>
      <c r="C4" s="193"/>
      <c r="D4" s="195"/>
      <c r="E4" s="195"/>
      <c r="F4" s="195"/>
      <c r="G4" s="195"/>
      <c r="H4" s="195"/>
      <c r="I4" s="195"/>
      <c r="J4" s="195"/>
      <c r="K4" s="195"/>
    </row>
    <row r="5" spans="1:11" ht="15.75" x14ac:dyDescent="0.25">
      <c r="A5" s="5"/>
      <c r="B5" s="20"/>
      <c r="C5" s="12"/>
      <c r="D5" s="7"/>
      <c r="E5" s="7"/>
      <c r="F5" s="7"/>
      <c r="G5" s="7"/>
      <c r="H5" s="7"/>
      <c r="I5" s="7"/>
    </row>
    <row r="6" spans="1:11" x14ac:dyDescent="0.25">
      <c r="A6" s="208" t="s">
        <v>0</v>
      </c>
      <c r="B6" s="208"/>
      <c r="C6" s="208"/>
      <c r="D6" s="209"/>
      <c r="E6" s="209"/>
      <c r="F6" s="209"/>
      <c r="G6" s="209"/>
      <c r="H6" s="209"/>
      <c r="I6" s="209"/>
      <c r="J6" s="195"/>
      <c r="K6" s="195"/>
    </row>
    <row r="7" spans="1:11" x14ac:dyDescent="0.25">
      <c r="A7" s="201" t="s">
        <v>23</v>
      </c>
      <c r="B7" s="213" t="s">
        <v>82</v>
      </c>
      <c r="C7" s="204" t="s">
        <v>24</v>
      </c>
      <c r="D7" s="204" t="s">
        <v>25</v>
      </c>
      <c r="E7" s="205" t="s">
        <v>26</v>
      </c>
      <c r="F7" s="205"/>
      <c r="G7" s="205"/>
      <c r="H7" s="205"/>
      <c r="I7" s="206" t="s">
        <v>27</v>
      </c>
      <c r="J7" s="202" t="s">
        <v>261</v>
      </c>
      <c r="K7" s="212" t="s">
        <v>85</v>
      </c>
    </row>
    <row r="8" spans="1:11" ht="25.5" x14ac:dyDescent="0.25">
      <c r="A8" s="201"/>
      <c r="B8" s="218"/>
      <c r="C8" s="204"/>
      <c r="D8" s="204"/>
      <c r="E8" s="49" t="s">
        <v>28</v>
      </c>
      <c r="F8" s="49" t="s">
        <v>29</v>
      </c>
      <c r="G8" s="49" t="s">
        <v>189</v>
      </c>
      <c r="H8" s="49" t="s">
        <v>30</v>
      </c>
      <c r="I8" s="207"/>
      <c r="J8" s="203"/>
      <c r="K8" s="217"/>
    </row>
    <row r="9" spans="1:11" x14ac:dyDescent="0.25">
      <c r="A9" s="58">
        <v>1</v>
      </c>
      <c r="B9" s="58"/>
      <c r="C9" s="58">
        <v>2</v>
      </c>
      <c r="D9" s="58">
        <v>3</v>
      </c>
      <c r="E9" s="33">
        <v>4</v>
      </c>
      <c r="F9" s="33">
        <v>5</v>
      </c>
      <c r="G9" s="33">
        <v>6</v>
      </c>
      <c r="H9" s="33">
        <v>7</v>
      </c>
      <c r="I9" s="33">
        <v>8</v>
      </c>
      <c r="J9" s="33" t="s">
        <v>194</v>
      </c>
      <c r="K9" s="77">
        <v>10</v>
      </c>
    </row>
    <row r="10" spans="1:11" ht="15.75" customHeight="1" x14ac:dyDescent="0.25">
      <c r="A10" s="78" t="s">
        <v>195</v>
      </c>
      <c r="B10" s="106">
        <v>650</v>
      </c>
      <c r="C10" s="60">
        <v>0</v>
      </c>
      <c r="D10" s="60" t="s">
        <v>61</v>
      </c>
      <c r="E10" s="80" t="s">
        <v>61</v>
      </c>
      <c r="F10" s="79" t="s">
        <v>64</v>
      </c>
      <c r="G10" s="79" t="s">
        <v>61</v>
      </c>
      <c r="H10" s="79" t="s">
        <v>152</v>
      </c>
      <c r="I10" s="79" t="s">
        <v>62</v>
      </c>
      <c r="J10" s="38">
        <f>J11+J45+J49+J63+J84+J108+J112</f>
        <v>68183.900000000009</v>
      </c>
      <c r="K10" s="38">
        <f>K11+K45+K49+K63+K84+K108+K112</f>
        <v>544.4</v>
      </c>
    </row>
    <row r="11" spans="1:11" x14ac:dyDescent="0.25">
      <c r="A11" s="59" t="s">
        <v>31</v>
      </c>
      <c r="B11" s="59">
        <v>650</v>
      </c>
      <c r="C11" s="60" t="s">
        <v>60</v>
      </c>
      <c r="D11" s="60" t="s">
        <v>61</v>
      </c>
      <c r="E11" s="60" t="s">
        <v>61</v>
      </c>
      <c r="F11" s="60" t="s">
        <v>64</v>
      </c>
      <c r="G11" s="60" t="s">
        <v>61</v>
      </c>
      <c r="H11" s="60" t="s">
        <v>152</v>
      </c>
      <c r="I11" s="60" t="s">
        <v>62</v>
      </c>
      <c r="J11" s="38">
        <f>J12+J15+J18+J23+J31+J34+J28</f>
        <v>39617</v>
      </c>
      <c r="K11" s="38"/>
    </row>
    <row r="12" spans="1:11" ht="26.25" x14ac:dyDescent="0.25">
      <c r="A12" s="61" t="s">
        <v>32</v>
      </c>
      <c r="B12" s="61">
        <v>650</v>
      </c>
      <c r="C12" s="34" t="s">
        <v>60</v>
      </c>
      <c r="D12" s="34" t="s">
        <v>63</v>
      </c>
      <c r="E12" s="34" t="s">
        <v>61</v>
      </c>
      <c r="F12" s="34" t="s">
        <v>64</v>
      </c>
      <c r="G12" s="34" t="s">
        <v>61</v>
      </c>
      <c r="H12" s="34" t="s">
        <v>152</v>
      </c>
      <c r="I12" s="34" t="s">
        <v>62</v>
      </c>
      <c r="J12" s="30">
        <f>J13</f>
        <v>2269</v>
      </c>
      <c r="K12" s="30"/>
    </row>
    <row r="13" spans="1:11" x14ac:dyDescent="0.25">
      <c r="A13" s="63" t="s">
        <v>153</v>
      </c>
      <c r="B13" s="71">
        <v>650</v>
      </c>
      <c r="C13" s="32" t="s">
        <v>60</v>
      </c>
      <c r="D13" s="32" t="s">
        <v>63</v>
      </c>
      <c r="E13" s="32" t="s">
        <v>265</v>
      </c>
      <c r="F13" s="32" t="s">
        <v>64</v>
      </c>
      <c r="G13" s="32" t="s">
        <v>65</v>
      </c>
      <c r="H13" s="32" t="s">
        <v>154</v>
      </c>
      <c r="I13" s="32" t="s">
        <v>62</v>
      </c>
      <c r="J13" s="31">
        <f>J14</f>
        <v>2269</v>
      </c>
      <c r="K13" s="31"/>
    </row>
    <row r="14" spans="1:11" ht="25.5" x14ac:dyDescent="0.25">
      <c r="A14" s="63" t="s">
        <v>155</v>
      </c>
      <c r="B14" s="71">
        <v>650</v>
      </c>
      <c r="C14" s="32" t="s">
        <v>60</v>
      </c>
      <c r="D14" s="32" t="s">
        <v>63</v>
      </c>
      <c r="E14" s="32" t="s">
        <v>265</v>
      </c>
      <c r="F14" s="32" t="s">
        <v>64</v>
      </c>
      <c r="G14" s="32" t="s">
        <v>65</v>
      </c>
      <c r="H14" s="32" t="s">
        <v>154</v>
      </c>
      <c r="I14" s="32" t="s">
        <v>156</v>
      </c>
      <c r="J14" s="31">
        <v>2269</v>
      </c>
      <c r="K14" s="31"/>
    </row>
    <row r="15" spans="1:11" ht="39" x14ac:dyDescent="0.25">
      <c r="A15" s="65" t="s">
        <v>266</v>
      </c>
      <c r="B15" s="72" t="s">
        <v>197</v>
      </c>
      <c r="C15" s="34" t="s">
        <v>60</v>
      </c>
      <c r="D15" s="34" t="s">
        <v>67</v>
      </c>
      <c r="E15" s="34" t="s">
        <v>61</v>
      </c>
      <c r="F15" s="34" t="s">
        <v>64</v>
      </c>
      <c r="G15" s="34" t="s">
        <v>61</v>
      </c>
      <c r="H15" s="34" t="s">
        <v>152</v>
      </c>
      <c r="I15" s="34" t="s">
        <v>62</v>
      </c>
      <c r="J15" s="30">
        <f>J16</f>
        <v>116.2</v>
      </c>
      <c r="K15" s="30"/>
    </row>
    <row r="16" spans="1:11" x14ac:dyDescent="0.25">
      <c r="A16" s="64" t="s">
        <v>268</v>
      </c>
      <c r="B16" s="71" t="s">
        <v>197</v>
      </c>
      <c r="C16" s="32" t="s">
        <v>60</v>
      </c>
      <c r="D16" s="32" t="s">
        <v>67</v>
      </c>
      <c r="E16" s="32" t="s">
        <v>77</v>
      </c>
      <c r="F16" s="32" t="s">
        <v>64</v>
      </c>
      <c r="G16" s="101" t="s">
        <v>63</v>
      </c>
      <c r="H16" s="101" t="s">
        <v>269</v>
      </c>
      <c r="I16" s="32" t="s">
        <v>62</v>
      </c>
      <c r="J16" s="31">
        <f t="shared" ref="J16" si="0">J17</f>
        <v>116.2</v>
      </c>
      <c r="K16" s="31"/>
    </row>
    <row r="17" spans="1:11" ht="26.25" x14ac:dyDescent="0.25">
      <c r="A17" s="103" t="s">
        <v>131</v>
      </c>
      <c r="B17" s="71" t="s">
        <v>197</v>
      </c>
      <c r="C17" s="32" t="s">
        <v>60</v>
      </c>
      <c r="D17" s="32" t="s">
        <v>67</v>
      </c>
      <c r="E17" s="32" t="s">
        <v>77</v>
      </c>
      <c r="F17" s="32" t="s">
        <v>64</v>
      </c>
      <c r="G17" s="32" t="s">
        <v>63</v>
      </c>
      <c r="H17" s="32" t="s">
        <v>269</v>
      </c>
      <c r="I17" s="32" t="s">
        <v>74</v>
      </c>
      <c r="J17" s="31">
        <v>116.2</v>
      </c>
      <c r="K17" s="31"/>
    </row>
    <row r="18" spans="1:11" ht="39" x14ac:dyDescent="0.25">
      <c r="A18" s="65" t="s">
        <v>33</v>
      </c>
      <c r="B18" s="72">
        <v>650</v>
      </c>
      <c r="C18" s="34" t="s">
        <v>60</v>
      </c>
      <c r="D18" s="34" t="s">
        <v>65</v>
      </c>
      <c r="E18" s="34" t="s">
        <v>61</v>
      </c>
      <c r="F18" s="34" t="s">
        <v>64</v>
      </c>
      <c r="G18" s="34" t="s">
        <v>61</v>
      </c>
      <c r="H18" s="34" t="s">
        <v>152</v>
      </c>
      <c r="I18" s="34" t="s">
        <v>62</v>
      </c>
      <c r="J18" s="30">
        <f>J19</f>
        <v>22063.200000000001</v>
      </c>
      <c r="K18" s="31"/>
    </row>
    <row r="19" spans="1:11" ht="26.25" x14ac:dyDescent="0.25">
      <c r="A19" s="140" t="s">
        <v>157</v>
      </c>
      <c r="B19" s="102">
        <v>650</v>
      </c>
      <c r="C19" s="32" t="s">
        <v>60</v>
      </c>
      <c r="D19" s="32" t="s">
        <v>65</v>
      </c>
      <c r="E19" s="32" t="s">
        <v>265</v>
      </c>
      <c r="F19" s="32" t="s">
        <v>64</v>
      </c>
      <c r="G19" s="32" t="s">
        <v>60</v>
      </c>
      <c r="H19" s="32" t="s">
        <v>158</v>
      </c>
      <c r="I19" s="32" t="s">
        <v>62</v>
      </c>
      <c r="J19" s="31">
        <f>J20+J21+J22</f>
        <v>22063.200000000001</v>
      </c>
      <c r="K19" s="30"/>
    </row>
    <row r="20" spans="1:11" ht="25.5" x14ac:dyDescent="0.25">
      <c r="A20" s="63" t="s">
        <v>155</v>
      </c>
      <c r="B20" s="71">
        <v>650</v>
      </c>
      <c r="C20" s="32" t="s">
        <v>60</v>
      </c>
      <c r="D20" s="32" t="s">
        <v>65</v>
      </c>
      <c r="E20" s="32" t="s">
        <v>265</v>
      </c>
      <c r="F20" s="32" t="s">
        <v>64</v>
      </c>
      <c r="G20" s="32" t="s">
        <v>60</v>
      </c>
      <c r="H20" s="32" t="s">
        <v>158</v>
      </c>
      <c r="I20" s="32" t="s">
        <v>156</v>
      </c>
      <c r="J20" s="31">
        <v>21845</v>
      </c>
      <c r="K20" s="31"/>
    </row>
    <row r="21" spans="1:11" ht="26.25" x14ac:dyDescent="0.25">
      <c r="A21" s="37" t="s">
        <v>131</v>
      </c>
      <c r="B21" s="71">
        <v>650</v>
      </c>
      <c r="C21" s="32" t="s">
        <v>60</v>
      </c>
      <c r="D21" s="32" t="s">
        <v>65</v>
      </c>
      <c r="E21" s="32" t="s">
        <v>265</v>
      </c>
      <c r="F21" s="32" t="s">
        <v>64</v>
      </c>
      <c r="G21" s="32" t="s">
        <v>60</v>
      </c>
      <c r="H21" s="32" t="s">
        <v>158</v>
      </c>
      <c r="I21" s="32" t="s">
        <v>74</v>
      </c>
      <c r="J21" s="31">
        <v>185.2</v>
      </c>
      <c r="K21" s="31"/>
    </row>
    <row r="22" spans="1:11" x14ac:dyDescent="0.25">
      <c r="A22" s="37" t="s">
        <v>83</v>
      </c>
      <c r="B22" s="102">
        <v>650</v>
      </c>
      <c r="C22" s="32" t="s">
        <v>60</v>
      </c>
      <c r="D22" s="32" t="s">
        <v>65</v>
      </c>
      <c r="E22" s="32" t="s">
        <v>265</v>
      </c>
      <c r="F22" s="32" t="s">
        <v>64</v>
      </c>
      <c r="G22" s="32" t="s">
        <v>60</v>
      </c>
      <c r="H22" s="32" t="s">
        <v>158</v>
      </c>
      <c r="I22" s="32" t="s">
        <v>159</v>
      </c>
      <c r="J22" s="31">
        <v>33</v>
      </c>
      <c r="K22" s="30"/>
    </row>
    <row r="23" spans="1:11" ht="26.25" x14ac:dyDescent="0.25">
      <c r="A23" s="39" t="s">
        <v>208</v>
      </c>
      <c r="B23" s="141">
        <v>650</v>
      </c>
      <c r="C23" s="34" t="s">
        <v>60</v>
      </c>
      <c r="D23" s="34" t="s">
        <v>186</v>
      </c>
      <c r="E23" s="34" t="s">
        <v>61</v>
      </c>
      <c r="F23" s="34" t="s">
        <v>64</v>
      </c>
      <c r="G23" s="34" t="s">
        <v>61</v>
      </c>
      <c r="H23" s="34" t="s">
        <v>152</v>
      </c>
      <c r="I23" s="34" t="s">
        <v>62</v>
      </c>
      <c r="J23" s="30">
        <f>J24+J26</f>
        <v>115.1</v>
      </c>
      <c r="K23" s="31"/>
    </row>
    <row r="24" spans="1:11" ht="51.75" x14ac:dyDescent="0.25">
      <c r="A24" s="37" t="s">
        <v>210</v>
      </c>
      <c r="B24" s="71">
        <v>650</v>
      </c>
      <c r="C24" s="32" t="s">
        <v>60</v>
      </c>
      <c r="D24" s="32" t="s">
        <v>186</v>
      </c>
      <c r="E24" s="32" t="s">
        <v>270</v>
      </c>
      <c r="F24" s="32" t="s">
        <v>64</v>
      </c>
      <c r="G24" s="32" t="s">
        <v>63</v>
      </c>
      <c r="H24" s="32" t="s">
        <v>209</v>
      </c>
      <c r="I24" s="32" t="s">
        <v>62</v>
      </c>
      <c r="J24" s="31">
        <f>J25</f>
        <v>62.6</v>
      </c>
      <c r="K24" s="31"/>
    </row>
    <row r="25" spans="1:11" x14ac:dyDescent="0.25">
      <c r="A25" s="57" t="s">
        <v>84</v>
      </c>
      <c r="B25" s="73">
        <v>650</v>
      </c>
      <c r="C25" s="32" t="s">
        <v>60</v>
      </c>
      <c r="D25" s="32" t="s">
        <v>186</v>
      </c>
      <c r="E25" s="32" t="s">
        <v>270</v>
      </c>
      <c r="F25" s="32" t="s">
        <v>64</v>
      </c>
      <c r="G25" s="32" t="s">
        <v>63</v>
      </c>
      <c r="H25" s="32" t="s">
        <v>209</v>
      </c>
      <c r="I25" s="32" t="s">
        <v>188</v>
      </c>
      <c r="J25" s="31">
        <v>62.6</v>
      </c>
      <c r="K25" s="31"/>
    </row>
    <row r="26" spans="1:11" ht="39" x14ac:dyDescent="0.25">
      <c r="A26" s="57" t="s">
        <v>246</v>
      </c>
      <c r="B26" s="73">
        <v>650</v>
      </c>
      <c r="C26" s="32" t="s">
        <v>60</v>
      </c>
      <c r="D26" s="32" t="s">
        <v>186</v>
      </c>
      <c r="E26" s="32" t="s">
        <v>77</v>
      </c>
      <c r="F26" s="32" t="s">
        <v>64</v>
      </c>
      <c r="G26" s="32" t="s">
        <v>63</v>
      </c>
      <c r="H26" s="32" t="s">
        <v>209</v>
      </c>
      <c r="I26" s="32" t="s">
        <v>62</v>
      </c>
      <c r="J26" s="31">
        <f>J27</f>
        <v>52.5</v>
      </c>
      <c r="K26" s="31"/>
    </row>
    <row r="27" spans="1:11" x14ac:dyDescent="0.25">
      <c r="A27" s="57" t="s">
        <v>84</v>
      </c>
      <c r="B27" s="73">
        <v>650</v>
      </c>
      <c r="C27" s="32" t="s">
        <v>60</v>
      </c>
      <c r="D27" s="32" t="s">
        <v>186</v>
      </c>
      <c r="E27" s="32" t="s">
        <v>77</v>
      </c>
      <c r="F27" s="32" t="s">
        <v>64</v>
      </c>
      <c r="G27" s="32" t="s">
        <v>63</v>
      </c>
      <c r="H27" s="32" t="s">
        <v>209</v>
      </c>
      <c r="I27" s="32" t="s">
        <v>188</v>
      </c>
      <c r="J27" s="31">
        <v>52.5</v>
      </c>
      <c r="K27" s="31"/>
    </row>
    <row r="28" spans="1:11" x14ac:dyDescent="0.25">
      <c r="A28" s="175" t="s">
        <v>374</v>
      </c>
      <c r="B28" s="141" t="s">
        <v>197</v>
      </c>
      <c r="C28" s="34" t="s">
        <v>60</v>
      </c>
      <c r="D28" s="34" t="s">
        <v>375</v>
      </c>
      <c r="E28" s="34" t="s">
        <v>61</v>
      </c>
      <c r="F28" s="34" t="s">
        <v>64</v>
      </c>
      <c r="G28" s="34" t="s">
        <v>61</v>
      </c>
      <c r="H28" s="34" t="s">
        <v>152</v>
      </c>
      <c r="I28" s="34" t="s">
        <v>62</v>
      </c>
      <c r="J28" s="30">
        <f>J29</f>
        <v>319</v>
      </c>
      <c r="K28" s="30"/>
    </row>
    <row r="29" spans="1:11" ht="26.25" x14ac:dyDescent="0.25">
      <c r="A29" s="178" t="s">
        <v>376</v>
      </c>
      <c r="B29" s="71">
        <v>650</v>
      </c>
      <c r="C29" s="179" t="s">
        <v>60</v>
      </c>
      <c r="D29" s="179" t="s">
        <v>375</v>
      </c>
      <c r="E29" s="179" t="s">
        <v>77</v>
      </c>
      <c r="F29" s="179" t="s">
        <v>64</v>
      </c>
      <c r="G29" s="179" t="s">
        <v>60</v>
      </c>
      <c r="H29" s="179" t="s">
        <v>377</v>
      </c>
      <c r="I29" s="179" t="s">
        <v>62</v>
      </c>
      <c r="J29" s="31">
        <f t="shared" ref="J29" si="1">J30</f>
        <v>319</v>
      </c>
      <c r="K29" s="31"/>
    </row>
    <row r="30" spans="1:11" ht="26.25" x14ac:dyDescent="0.25">
      <c r="A30" s="178" t="s">
        <v>378</v>
      </c>
      <c r="B30" s="71">
        <v>650</v>
      </c>
      <c r="C30" s="179" t="s">
        <v>60</v>
      </c>
      <c r="D30" s="179" t="s">
        <v>375</v>
      </c>
      <c r="E30" s="179" t="s">
        <v>77</v>
      </c>
      <c r="F30" s="179" t="s">
        <v>64</v>
      </c>
      <c r="G30" s="179" t="s">
        <v>60</v>
      </c>
      <c r="H30" s="179" t="s">
        <v>377</v>
      </c>
      <c r="I30" s="179" t="s">
        <v>379</v>
      </c>
      <c r="J30" s="31">
        <v>319</v>
      </c>
      <c r="K30" s="31"/>
    </row>
    <row r="31" spans="1:11" x14ac:dyDescent="0.25">
      <c r="A31" s="50" t="s">
        <v>35</v>
      </c>
      <c r="B31" s="72">
        <v>650</v>
      </c>
      <c r="C31" s="35" t="s">
        <v>60</v>
      </c>
      <c r="D31" s="35" t="s">
        <v>160</v>
      </c>
      <c r="E31" s="35" t="s">
        <v>61</v>
      </c>
      <c r="F31" s="35" t="s">
        <v>64</v>
      </c>
      <c r="G31" s="35" t="s">
        <v>61</v>
      </c>
      <c r="H31" s="35" t="s">
        <v>152</v>
      </c>
      <c r="I31" s="35" t="s">
        <v>62</v>
      </c>
      <c r="J31" s="36">
        <f>J32</f>
        <v>100</v>
      </c>
      <c r="K31" s="31"/>
    </row>
    <row r="32" spans="1:11" x14ac:dyDescent="0.25">
      <c r="A32" s="37" t="s">
        <v>247</v>
      </c>
      <c r="B32" s="71">
        <v>650</v>
      </c>
      <c r="C32" s="32" t="s">
        <v>60</v>
      </c>
      <c r="D32" s="32" t="s">
        <v>160</v>
      </c>
      <c r="E32" s="32" t="s">
        <v>270</v>
      </c>
      <c r="F32" s="32" t="s">
        <v>64</v>
      </c>
      <c r="G32" s="32" t="s">
        <v>67</v>
      </c>
      <c r="H32" s="32" t="s">
        <v>162</v>
      </c>
      <c r="I32" s="32" t="s">
        <v>62</v>
      </c>
      <c r="J32" s="31">
        <f t="shared" ref="J32" si="2">J33</f>
        <v>100</v>
      </c>
      <c r="K32" s="31"/>
    </row>
    <row r="33" spans="1:11" x14ac:dyDescent="0.25">
      <c r="A33" s="37" t="s">
        <v>36</v>
      </c>
      <c r="B33" s="71">
        <v>650</v>
      </c>
      <c r="C33" s="32" t="s">
        <v>60</v>
      </c>
      <c r="D33" s="32" t="s">
        <v>160</v>
      </c>
      <c r="E33" s="32" t="s">
        <v>270</v>
      </c>
      <c r="F33" s="32" t="s">
        <v>64</v>
      </c>
      <c r="G33" s="32" t="s">
        <v>67</v>
      </c>
      <c r="H33" s="32" t="s">
        <v>162</v>
      </c>
      <c r="I33" s="32" t="s">
        <v>79</v>
      </c>
      <c r="J33" s="31">
        <v>100</v>
      </c>
      <c r="K33" s="31"/>
    </row>
    <row r="34" spans="1:11" x14ac:dyDescent="0.25">
      <c r="A34" s="52" t="s">
        <v>37</v>
      </c>
      <c r="B34" s="74">
        <v>650</v>
      </c>
      <c r="C34" s="34" t="s">
        <v>60</v>
      </c>
      <c r="D34" s="34" t="s">
        <v>71</v>
      </c>
      <c r="E34" s="34" t="s">
        <v>61</v>
      </c>
      <c r="F34" s="34" t="s">
        <v>64</v>
      </c>
      <c r="G34" s="34" t="s">
        <v>61</v>
      </c>
      <c r="H34" s="34" t="s">
        <v>152</v>
      </c>
      <c r="I34" s="34" t="s">
        <v>62</v>
      </c>
      <c r="J34" s="30">
        <f>J39+J35+J41+J43</f>
        <v>14634.499999999998</v>
      </c>
      <c r="K34" s="38"/>
    </row>
    <row r="35" spans="1:11" ht="26.25" x14ac:dyDescent="0.25">
      <c r="A35" s="37" t="s">
        <v>172</v>
      </c>
      <c r="B35" s="142">
        <v>650</v>
      </c>
      <c r="C35" s="32" t="s">
        <v>60</v>
      </c>
      <c r="D35" s="32" t="s">
        <v>71</v>
      </c>
      <c r="E35" s="32" t="s">
        <v>265</v>
      </c>
      <c r="F35" s="32" t="s">
        <v>64</v>
      </c>
      <c r="G35" s="32" t="s">
        <v>63</v>
      </c>
      <c r="H35" s="32" t="s">
        <v>173</v>
      </c>
      <c r="I35" s="32" t="s">
        <v>62</v>
      </c>
      <c r="J35" s="31">
        <f>J36+J37+J38</f>
        <v>14523.399999999998</v>
      </c>
      <c r="K35" s="30"/>
    </row>
    <row r="36" spans="1:11" x14ac:dyDescent="0.25">
      <c r="A36" s="37" t="s">
        <v>39</v>
      </c>
      <c r="B36" s="71">
        <v>650</v>
      </c>
      <c r="C36" s="32" t="s">
        <v>60</v>
      </c>
      <c r="D36" s="32" t="s">
        <v>71</v>
      </c>
      <c r="E36" s="32" t="s">
        <v>265</v>
      </c>
      <c r="F36" s="32" t="s">
        <v>64</v>
      </c>
      <c r="G36" s="32" t="s">
        <v>63</v>
      </c>
      <c r="H36" s="32" t="s">
        <v>173</v>
      </c>
      <c r="I36" s="32" t="s">
        <v>140</v>
      </c>
      <c r="J36" s="31">
        <v>10571.3</v>
      </c>
      <c r="K36" s="31"/>
    </row>
    <row r="37" spans="1:11" ht="26.25" x14ac:dyDescent="0.25">
      <c r="A37" s="37" t="s">
        <v>131</v>
      </c>
      <c r="B37" s="142">
        <v>650</v>
      </c>
      <c r="C37" s="32" t="s">
        <v>60</v>
      </c>
      <c r="D37" s="32" t="s">
        <v>71</v>
      </c>
      <c r="E37" s="32" t="s">
        <v>265</v>
      </c>
      <c r="F37" s="32" t="s">
        <v>64</v>
      </c>
      <c r="G37" s="32" t="s">
        <v>63</v>
      </c>
      <c r="H37" s="32" t="s">
        <v>173</v>
      </c>
      <c r="I37" s="32" t="s">
        <v>74</v>
      </c>
      <c r="J37" s="31">
        <v>3837.8</v>
      </c>
      <c r="K37" s="30"/>
    </row>
    <row r="38" spans="1:11" x14ac:dyDescent="0.25">
      <c r="A38" s="37" t="s">
        <v>83</v>
      </c>
      <c r="B38" s="71">
        <v>650</v>
      </c>
      <c r="C38" s="32" t="s">
        <v>60</v>
      </c>
      <c r="D38" s="32" t="s">
        <v>71</v>
      </c>
      <c r="E38" s="32" t="s">
        <v>265</v>
      </c>
      <c r="F38" s="32" t="s">
        <v>64</v>
      </c>
      <c r="G38" s="32" t="s">
        <v>63</v>
      </c>
      <c r="H38" s="32" t="s">
        <v>173</v>
      </c>
      <c r="I38" s="32" t="s">
        <v>159</v>
      </c>
      <c r="J38" s="31">
        <v>114.3</v>
      </c>
      <c r="K38" s="43"/>
    </row>
    <row r="39" spans="1:11" ht="26.25" x14ac:dyDescent="0.25">
      <c r="A39" s="112" t="s">
        <v>229</v>
      </c>
      <c r="B39" s="71">
        <v>650</v>
      </c>
      <c r="C39" s="32" t="s">
        <v>60</v>
      </c>
      <c r="D39" s="32" t="s">
        <v>71</v>
      </c>
      <c r="E39" s="32" t="s">
        <v>274</v>
      </c>
      <c r="F39" s="32" t="s">
        <v>72</v>
      </c>
      <c r="G39" s="32" t="s">
        <v>60</v>
      </c>
      <c r="H39" s="32" t="s">
        <v>163</v>
      </c>
      <c r="I39" s="32" t="s">
        <v>62</v>
      </c>
      <c r="J39" s="31">
        <f>J40</f>
        <v>100</v>
      </c>
      <c r="K39" s="31"/>
    </row>
    <row r="40" spans="1:11" ht="26.25" x14ac:dyDescent="0.25">
      <c r="A40" s="37" t="s">
        <v>131</v>
      </c>
      <c r="B40" s="71">
        <v>650</v>
      </c>
      <c r="C40" s="32" t="s">
        <v>60</v>
      </c>
      <c r="D40" s="32" t="s">
        <v>71</v>
      </c>
      <c r="E40" s="32" t="s">
        <v>274</v>
      </c>
      <c r="F40" s="32" t="s">
        <v>72</v>
      </c>
      <c r="G40" s="32" t="s">
        <v>60</v>
      </c>
      <c r="H40" s="32" t="s">
        <v>163</v>
      </c>
      <c r="I40" s="32" t="s">
        <v>74</v>
      </c>
      <c r="J40" s="31">
        <v>100</v>
      </c>
      <c r="K40" s="31"/>
    </row>
    <row r="41" spans="1:11" ht="26.25" x14ac:dyDescent="0.25">
      <c r="A41" s="180" t="s">
        <v>229</v>
      </c>
      <c r="B41" s="71">
        <v>650</v>
      </c>
      <c r="C41" s="179" t="s">
        <v>60</v>
      </c>
      <c r="D41" s="133" t="s">
        <v>71</v>
      </c>
      <c r="E41" s="133" t="s">
        <v>274</v>
      </c>
      <c r="F41" s="133" t="s">
        <v>80</v>
      </c>
      <c r="G41" s="133" t="s">
        <v>60</v>
      </c>
      <c r="H41" s="133" t="s">
        <v>163</v>
      </c>
      <c r="I41" s="133" t="s">
        <v>62</v>
      </c>
      <c r="J41" s="31">
        <f>J42</f>
        <v>10</v>
      </c>
      <c r="K41" s="31"/>
    </row>
    <row r="42" spans="1:11" ht="26.25" x14ac:dyDescent="0.25">
      <c r="A42" s="37" t="s">
        <v>131</v>
      </c>
      <c r="B42" s="71">
        <v>650</v>
      </c>
      <c r="C42" s="179" t="s">
        <v>60</v>
      </c>
      <c r="D42" s="133" t="s">
        <v>71</v>
      </c>
      <c r="E42" s="133" t="s">
        <v>274</v>
      </c>
      <c r="F42" s="133" t="s">
        <v>80</v>
      </c>
      <c r="G42" s="133" t="s">
        <v>60</v>
      </c>
      <c r="H42" s="133" t="s">
        <v>163</v>
      </c>
      <c r="I42" s="133" t="s">
        <v>74</v>
      </c>
      <c r="J42" s="31">
        <v>10</v>
      </c>
      <c r="K42" s="31"/>
    </row>
    <row r="43" spans="1:11" ht="26.25" x14ac:dyDescent="0.25">
      <c r="A43" s="178" t="s">
        <v>275</v>
      </c>
      <c r="B43" s="71">
        <v>650</v>
      </c>
      <c r="C43" s="179" t="s">
        <v>60</v>
      </c>
      <c r="D43" s="133" t="s">
        <v>71</v>
      </c>
      <c r="E43" s="133" t="s">
        <v>270</v>
      </c>
      <c r="F43" s="133" t="s">
        <v>64</v>
      </c>
      <c r="G43" s="133" t="s">
        <v>60</v>
      </c>
      <c r="H43" s="101" t="s">
        <v>235</v>
      </c>
      <c r="I43" s="133" t="s">
        <v>62</v>
      </c>
      <c r="J43" s="31">
        <f>J44</f>
        <v>1.1000000000000001</v>
      </c>
      <c r="K43" s="31"/>
    </row>
    <row r="44" spans="1:11" ht="26.25" x14ac:dyDescent="0.25">
      <c r="A44" s="182" t="s">
        <v>131</v>
      </c>
      <c r="B44" s="71">
        <v>650</v>
      </c>
      <c r="C44" s="179" t="s">
        <v>60</v>
      </c>
      <c r="D44" s="133" t="s">
        <v>71</v>
      </c>
      <c r="E44" s="133" t="s">
        <v>270</v>
      </c>
      <c r="F44" s="133" t="s">
        <v>64</v>
      </c>
      <c r="G44" s="133" t="s">
        <v>60</v>
      </c>
      <c r="H44" s="101" t="s">
        <v>235</v>
      </c>
      <c r="I44" s="133" t="s">
        <v>74</v>
      </c>
      <c r="J44" s="31">
        <v>1.1000000000000001</v>
      </c>
      <c r="K44" s="31"/>
    </row>
    <row r="45" spans="1:11" x14ac:dyDescent="0.25">
      <c r="A45" s="59" t="s">
        <v>40</v>
      </c>
      <c r="B45" s="143">
        <v>650</v>
      </c>
      <c r="C45" s="60" t="s">
        <v>63</v>
      </c>
      <c r="D45" s="60" t="s">
        <v>61</v>
      </c>
      <c r="E45" s="60" t="s">
        <v>61</v>
      </c>
      <c r="F45" s="60" t="s">
        <v>64</v>
      </c>
      <c r="G45" s="60" t="s">
        <v>61</v>
      </c>
      <c r="H45" s="60" t="s">
        <v>152</v>
      </c>
      <c r="I45" s="60" t="s">
        <v>62</v>
      </c>
      <c r="J45" s="38">
        <f t="shared" ref="J45:K47" si="3">J46</f>
        <v>466.4</v>
      </c>
      <c r="K45" s="38">
        <f t="shared" si="3"/>
        <v>466.4</v>
      </c>
    </row>
    <row r="46" spans="1:11" x14ac:dyDescent="0.25">
      <c r="A46" s="51" t="s">
        <v>243</v>
      </c>
      <c r="B46" s="72">
        <v>650</v>
      </c>
      <c r="C46" s="34" t="s">
        <v>63</v>
      </c>
      <c r="D46" s="34" t="s">
        <v>67</v>
      </c>
      <c r="E46" s="34" t="s">
        <v>61</v>
      </c>
      <c r="F46" s="34" t="s">
        <v>64</v>
      </c>
      <c r="G46" s="34" t="s">
        <v>61</v>
      </c>
      <c r="H46" s="34" t="s">
        <v>152</v>
      </c>
      <c r="I46" s="34" t="s">
        <v>62</v>
      </c>
      <c r="J46" s="30">
        <f t="shared" si="3"/>
        <v>466.4</v>
      </c>
      <c r="K46" s="30">
        <f t="shared" si="3"/>
        <v>466.4</v>
      </c>
    </row>
    <row r="47" spans="1:11" ht="25.5" x14ac:dyDescent="0.25">
      <c r="A47" s="162" t="s">
        <v>175</v>
      </c>
      <c r="B47" s="75">
        <v>650</v>
      </c>
      <c r="C47" s="32" t="s">
        <v>63</v>
      </c>
      <c r="D47" s="32" t="s">
        <v>67</v>
      </c>
      <c r="E47" s="32" t="s">
        <v>77</v>
      </c>
      <c r="F47" s="32" t="s">
        <v>64</v>
      </c>
      <c r="G47" s="32" t="s">
        <v>60</v>
      </c>
      <c r="H47" s="32" t="s">
        <v>176</v>
      </c>
      <c r="I47" s="32" t="s">
        <v>62</v>
      </c>
      <c r="J47" s="31">
        <f t="shared" si="3"/>
        <v>466.4</v>
      </c>
      <c r="K47" s="31">
        <f t="shared" si="3"/>
        <v>466.4</v>
      </c>
    </row>
    <row r="48" spans="1:11" ht="26.25" x14ac:dyDescent="0.25">
      <c r="A48" s="37" t="s">
        <v>155</v>
      </c>
      <c r="B48" s="71">
        <v>650</v>
      </c>
      <c r="C48" s="32" t="s">
        <v>63</v>
      </c>
      <c r="D48" s="32" t="s">
        <v>67</v>
      </c>
      <c r="E48" s="32" t="s">
        <v>77</v>
      </c>
      <c r="F48" s="32" t="s">
        <v>64</v>
      </c>
      <c r="G48" s="32" t="s">
        <v>60</v>
      </c>
      <c r="H48" s="32" t="s">
        <v>176</v>
      </c>
      <c r="I48" s="32" t="s">
        <v>156</v>
      </c>
      <c r="J48" s="31">
        <v>466.4</v>
      </c>
      <c r="K48" s="31">
        <v>466.4</v>
      </c>
    </row>
    <row r="49" spans="1:11" ht="27" x14ac:dyDescent="0.25">
      <c r="A49" s="66" t="s">
        <v>43</v>
      </c>
      <c r="B49" s="143">
        <v>650</v>
      </c>
      <c r="C49" s="60" t="s">
        <v>67</v>
      </c>
      <c r="D49" s="60" t="s">
        <v>61</v>
      </c>
      <c r="E49" s="60" t="s">
        <v>61</v>
      </c>
      <c r="F49" s="60" t="s">
        <v>64</v>
      </c>
      <c r="G49" s="60" t="s">
        <v>61</v>
      </c>
      <c r="H49" s="60" t="s">
        <v>152</v>
      </c>
      <c r="I49" s="60" t="s">
        <v>62</v>
      </c>
      <c r="J49" s="38">
        <f>J50+J53+J56</f>
        <v>948.90000000000009</v>
      </c>
      <c r="K49" s="38">
        <f>K50+K53</f>
        <v>78</v>
      </c>
    </row>
    <row r="50" spans="1:11" x14ac:dyDescent="0.25">
      <c r="A50" s="39" t="s">
        <v>192</v>
      </c>
      <c r="B50" s="72">
        <v>650</v>
      </c>
      <c r="C50" s="34" t="s">
        <v>67</v>
      </c>
      <c r="D50" s="34" t="s">
        <v>65</v>
      </c>
      <c r="E50" s="34" t="s">
        <v>61</v>
      </c>
      <c r="F50" s="34" t="s">
        <v>64</v>
      </c>
      <c r="G50" s="34" t="s">
        <v>61</v>
      </c>
      <c r="H50" s="34" t="s">
        <v>152</v>
      </c>
      <c r="I50" s="34" t="s">
        <v>62</v>
      </c>
      <c r="J50" s="30">
        <f>J51</f>
        <v>78</v>
      </c>
      <c r="K50" s="30">
        <f>K51</f>
        <v>78</v>
      </c>
    </row>
    <row r="51" spans="1:11" ht="102.75" x14ac:dyDescent="0.25">
      <c r="A51" s="103" t="s">
        <v>277</v>
      </c>
      <c r="B51" s="71">
        <v>650</v>
      </c>
      <c r="C51" s="32" t="s">
        <v>67</v>
      </c>
      <c r="D51" s="32" t="s">
        <v>65</v>
      </c>
      <c r="E51" s="32" t="s">
        <v>274</v>
      </c>
      <c r="F51" s="32" t="s">
        <v>66</v>
      </c>
      <c r="G51" s="32" t="s">
        <v>60</v>
      </c>
      <c r="H51" s="32" t="s">
        <v>178</v>
      </c>
      <c r="I51" s="32" t="s">
        <v>62</v>
      </c>
      <c r="J51" s="31">
        <f>J52</f>
        <v>78</v>
      </c>
      <c r="K51" s="31">
        <f>K52</f>
        <v>78</v>
      </c>
    </row>
    <row r="52" spans="1:11" ht="26.25" x14ac:dyDescent="0.25">
      <c r="A52" s="37" t="s">
        <v>131</v>
      </c>
      <c r="B52" s="71">
        <v>650</v>
      </c>
      <c r="C52" s="32" t="s">
        <v>67</v>
      </c>
      <c r="D52" s="32" t="s">
        <v>65</v>
      </c>
      <c r="E52" s="32" t="s">
        <v>274</v>
      </c>
      <c r="F52" s="32" t="s">
        <v>66</v>
      </c>
      <c r="G52" s="32" t="s">
        <v>60</v>
      </c>
      <c r="H52" s="32" t="s">
        <v>178</v>
      </c>
      <c r="I52" s="32" t="s">
        <v>74</v>
      </c>
      <c r="J52" s="31">
        <v>78</v>
      </c>
      <c r="K52" s="31">
        <v>78</v>
      </c>
    </row>
    <row r="53" spans="1:11" ht="26.25" x14ac:dyDescent="0.25">
      <c r="A53" s="39" t="s">
        <v>245</v>
      </c>
      <c r="B53" s="76">
        <v>650</v>
      </c>
      <c r="C53" s="34" t="s">
        <v>67</v>
      </c>
      <c r="D53" s="34" t="s">
        <v>68</v>
      </c>
      <c r="E53" s="34" t="s">
        <v>61</v>
      </c>
      <c r="F53" s="34" t="s">
        <v>64</v>
      </c>
      <c r="G53" s="34" t="s">
        <v>61</v>
      </c>
      <c r="H53" s="34" t="s">
        <v>152</v>
      </c>
      <c r="I53" s="34" t="s">
        <v>62</v>
      </c>
      <c r="J53" s="30">
        <f>J54</f>
        <v>495.7</v>
      </c>
      <c r="K53" s="30"/>
    </row>
    <row r="54" spans="1:11" ht="39" x14ac:dyDescent="0.25">
      <c r="A54" s="37" t="s">
        <v>224</v>
      </c>
      <c r="B54" s="148">
        <v>650</v>
      </c>
      <c r="C54" s="32" t="s">
        <v>67</v>
      </c>
      <c r="D54" s="32" t="s">
        <v>68</v>
      </c>
      <c r="E54" s="32" t="s">
        <v>278</v>
      </c>
      <c r="F54" s="32" t="s">
        <v>64</v>
      </c>
      <c r="G54" s="32" t="s">
        <v>63</v>
      </c>
      <c r="H54" s="32" t="s">
        <v>223</v>
      </c>
      <c r="I54" s="32" t="s">
        <v>62</v>
      </c>
      <c r="J54" s="31">
        <f>J55</f>
        <v>495.7</v>
      </c>
      <c r="K54" s="151"/>
    </row>
    <row r="55" spans="1:11" ht="26.25" x14ac:dyDescent="0.25">
      <c r="A55" s="103" t="s">
        <v>131</v>
      </c>
      <c r="B55" s="148">
        <v>650</v>
      </c>
      <c r="C55" s="32" t="s">
        <v>67</v>
      </c>
      <c r="D55" s="32" t="s">
        <v>68</v>
      </c>
      <c r="E55" s="32" t="s">
        <v>278</v>
      </c>
      <c r="F55" s="32" t="s">
        <v>64</v>
      </c>
      <c r="G55" s="32" t="s">
        <v>63</v>
      </c>
      <c r="H55" s="32" t="s">
        <v>223</v>
      </c>
      <c r="I55" s="32" t="s">
        <v>74</v>
      </c>
      <c r="J55" s="31">
        <v>495.7</v>
      </c>
      <c r="K55" s="151"/>
    </row>
    <row r="56" spans="1:11" ht="26.25" x14ac:dyDescent="0.25">
      <c r="A56" s="39" t="s">
        <v>280</v>
      </c>
      <c r="B56" s="150">
        <v>650</v>
      </c>
      <c r="C56" s="34" t="s">
        <v>67</v>
      </c>
      <c r="D56" s="34" t="s">
        <v>81</v>
      </c>
      <c r="E56" s="34" t="s">
        <v>61</v>
      </c>
      <c r="F56" s="34" t="s">
        <v>64</v>
      </c>
      <c r="G56" s="34" t="s">
        <v>61</v>
      </c>
      <c r="H56" s="34" t="s">
        <v>152</v>
      </c>
      <c r="I56" s="34" t="s">
        <v>62</v>
      </c>
      <c r="J56" s="30">
        <f>J57+J59+J61</f>
        <v>375.2</v>
      </c>
      <c r="K56" s="151"/>
    </row>
    <row r="57" spans="1:11" x14ac:dyDescent="0.25">
      <c r="A57" s="41" t="s">
        <v>281</v>
      </c>
      <c r="B57" s="148">
        <v>650</v>
      </c>
      <c r="C57" s="32" t="s">
        <v>67</v>
      </c>
      <c r="D57" s="32" t="s">
        <v>81</v>
      </c>
      <c r="E57" s="32" t="s">
        <v>274</v>
      </c>
      <c r="F57" s="32" t="s">
        <v>66</v>
      </c>
      <c r="G57" s="32" t="s">
        <v>63</v>
      </c>
      <c r="H57" s="32" t="s">
        <v>167</v>
      </c>
      <c r="I57" s="32" t="s">
        <v>62</v>
      </c>
      <c r="J57" s="31">
        <f>J58</f>
        <v>28.9</v>
      </c>
      <c r="K57" s="151"/>
    </row>
    <row r="58" spans="1:11" x14ac:dyDescent="0.25">
      <c r="A58" s="63" t="s">
        <v>39</v>
      </c>
      <c r="B58" s="148">
        <v>650</v>
      </c>
      <c r="C58" s="32" t="s">
        <v>67</v>
      </c>
      <c r="D58" s="32" t="s">
        <v>81</v>
      </c>
      <c r="E58" s="32" t="s">
        <v>274</v>
      </c>
      <c r="F58" s="32" t="s">
        <v>66</v>
      </c>
      <c r="G58" s="32" t="s">
        <v>63</v>
      </c>
      <c r="H58" s="32" t="s">
        <v>167</v>
      </c>
      <c r="I58" s="32" t="s">
        <v>140</v>
      </c>
      <c r="J58" s="31">
        <v>28.9</v>
      </c>
      <c r="K58" s="151"/>
    </row>
    <row r="59" spans="1:11" ht="26.25" x14ac:dyDescent="0.25">
      <c r="A59" s="112" t="s">
        <v>282</v>
      </c>
      <c r="B59" s="148">
        <v>650</v>
      </c>
      <c r="C59" s="32" t="s">
        <v>67</v>
      </c>
      <c r="D59" s="32" t="s">
        <v>81</v>
      </c>
      <c r="E59" s="32" t="s">
        <v>274</v>
      </c>
      <c r="F59" s="32" t="s">
        <v>66</v>
      </c>
      <c r="G59" s="32" t="s">
        <v>63</v>
      </c>
      <c r="H59" s="32" t="s">
        <v>219</v>
      </c>
      <c r="I59" s="32" t="s">
        <v>62</v>
      </c>
      <c r="J59" s="31">
        <f>J60</f>
        <v>7.3</v>
      </c>
      <c r="K59" s="151"/>
    </row>
    <row r="60" spans="1:11" x14ac:dyDescent="0.25">
      <c r="A60" s="63" t="s">
        <v>39</v>
      </c>
      <c r="B60" s="148">
        <v>650</v>
      </c>
      <c r="C60" s="32" t="s">
        <v>67</v>
      </c>
      <c r="D60" s="32" t="s">
        <v>81</v>
      </c>
      <c r="E60" s="32" t="s">
        <v>274</v>
      </c>
      <c r="F60" s="32" t="s">
        <v>66</v>
      </c>
      <c r="G60" s="32" t="s">
        <v>63</v>
      </c>
      <c r="H60" s="32" t="s">
        <v>219</v>
      </c>
      <c r="I60" s="32" t="s">
        <v>140</v>
      </c>
      <c r="J60" s="31">
        <v>7.3</v>
      </c>
      <c r="K60" s="151"/>
    </row>
    <row r="61" spans="1:11" ht="39" x14ac:dyDescent="0.25">
      <c r="A61" s="178" t="s">
        <v>383</v>
      </c>
      <c r="B61" s="148">
        <v>650</v>
      </c>
      <c r="C61" s="179" t="s">
        <v>67</v>
      </c>
      <c r="D61" s="133" t="s">
        <v>81</v>
      </c>
      <c r="E61" s="133" t="s">
        <v>274</v>
      </c>
      <c r="F61" s="133" t="s">
        <v>66</v>
      </c>
      <c r="G61" s="101" t="s">
        <v>67</v>
      </c>
      <c r="H61" s="101" t="s">
        <v>384</v>
      </c>
      <c r="I61" s="101" t="s">
        <v>62</v>
      </c>
      <c r="J61" s="31">
        <f>J62</f>
        <v>339</v>
      </c>
      <c r="K61" s="151"/>
    </row>
    <row r="62" spans="1:11" ht="26.25" x14ac:dyDescent="0.25">
      <c r="A62" s="178" t="s">
        <v>131</v>
      </c>
      <c r="B62" s="148">
        <v>650</v>
      </c>
      <c r="C62" s="179" t="s">
        <v>67</v>
      </c>
      <c r="D62" s="133" t="s">
        <v>81</v>
      </c>
      <c r="E62" s="133" t="s">
        <v>274</v>
      </c>
      <c r="F62" s="133" t="s">
        <v>66</v>
      </c>
      <c r="G62" s="101" t="s">
        <v>67</v>
      </c>
      <c r="H62" s="101" t="s">
        <v>384</v>
      </c>
      <c r="I62" s="101" t="s">
        <v>74</v>
      </c>
      <c r="J62" s="31">
        <v>339</v>
      </c>
      <c r="K62" s="151"/>
    </row>
    <row r="63" spans="1:11" x14ac:dyDescent="0.25">
      <c r="A63" s="144" t="s">
        <v>44</v>
      </c>
      <c r="B63" s="149">
        <v>650</v>
      </c>
      <c r="C63" s="60" t="s">
        <v>65</v>
      </c>
      <c r="D63" s="60" t="s">
        <v>61</v>
      </c>
      <c r="E63" s="60" t="s">
        <v>61</v>
      </c>
      <c r="F63" s="60" t="s">
        <v>64</v>
      </c>
      <c r="G63" s="60" t="s">
        <v>61</v>
      </c>
      <c r="H63" s="60" t="s">
        <v>152</v>
      </c>
      <c r="I63" s="60" t="s">
        <v>62</v>
      </c>
      <c r="J63" s="38">
        <f>J64+J71+J74+J79</f>
        <v>12606.3</v>
      </c>
      <c r="K63" s="151"/>
    </row>
    <row r="64" spans="1:11" x14ac:dyDescent="0.25">
      <c r="A64" s="145" t="s">
        <v>45</v>
      </c>
      <c r="B64" s="150">
        <v>650</v>
      </c>
      <c r="C64" s="34" t="s">
        <v>65</v>
      </c>
      <c r="D64" s="34" t="s">
        <v>60</v>
      </c>
      <c r="E64" s="34" t="s">
        <v>61</v>
      </c>
      <c r="F64" s="34" t="s">
        <v>64</v>
      </c>
      <c r="G64" s="34" t="s">
        <v>61</v>
      </c>
      <c r="H64" s="34" t="s">
        <v>152</v>
      </c>
      <c r="I64" s="34" t="s">
        <v>62</v>
      </c>
      <c r="J64" s="30">
        <f>J69+J65+J67</f>
        <v>3137.5</v>
      </c>
      <c r="K64" s="151"/>
    </row>
    <row r="65" spans="1:11" ht="26.25" x14ac:dyDescent="0.25">
      <c r="A65" s="41" t="s">
        <v>285</v>
      </c>
      <c r="B65" s="148">
        <v>650</v>
      </c>
      <c r="C65" s="32" t="s">
        <v>65</v>
      </c>
      <c r="D65" s="32" t="s">
        <v>60</v>
      </c>
      <c r="E65" s="32" t="s">
        <v>283</v>
      </c>
      <c r="F65" s="32" t="s">
        <v>64</v>
      </c>
      <c r="G65" s="32" t="s">
        <v>60</v>
      </c>
      <c r="H65" s="101" t="s">
        <v>196</v>
      </c>
      <c r="I65" s="32" t="s">
        <v>62</v>
      </c>
      <c r="J65" s="31">
        <f>J66</f>
        <v>1500</v>
      </c>
      <c r="K65" s="151"/>
    </row>
    <row r="66" spans="1:11" x14ac:dyDescent="0.25">
      <c r="A66" s="103" t="s">
        <v>39</v>
      </c>
      <c r="B66" s="148">
        <v>650</v>
      </c>
      <c r="C66" s="32" t="s">
        <v>65</v>
      </c>
      <c r="D66" s="32" t="s">
        <v>60</v>
      </c>
      <c r="E66" s="32" t="s">
        <v>283</v>
      </c>
      <c r="F66" s="32" t="s">
        <v>64</v>
      </c>
      <c r="G66" s="32" t="s">
        <v>60</v>
      </c>
      <c r="H66" s="101" t="s">
        <v>196</v>
      </c>
      <c r="I66" s="32" t="s">
        <v>140</v>
      </c>
      <c r="J66" s="31">
        <v>1500</v>
      </c>
      <c r="K66" s="151"/>
    </row>
    <row r="67" spans="1:11" ht="26.25" x14ac:dyDescent="0.25">
      <c r="A67" s="103" t="s">
        <v>286</v>
      </c>
      <c r="B67" s="148">
        <v>650</v>
      </c>
      <c r="C67" s="32" t="s">
        <v>65</v>
      </c>
      <c r="D67" s="32" t="s">
        <v>60</v>
      </c>
      <c r="E67" s="32" t="s">
        <v>283</v>
      </c>
      <c r="F67" s="32" t="s">
        <v>64</v>
      </c>
      <c r="G67" s="32" t="s">
        <v>60</v>
      </c>
      <c r="H67" s="32" t="s">
        <v>225</v>
      </c>
      <c r="I67" s="32" t="s">
        <v>62</v>
      </c>
      <c r="J67" s="31">
        <f>J68</f>
        <v>1200</v>
      </c>
      <c r="K67" s="151"/>
    </row>
    <row r="68" spans="1:11" x14ac:dyDescent="0.25">
      <c r="A68" s="103" t="s">
        <v>39</v>
      </c>
      <c r="B68" s="148">
        <v>650</v>
      </c>
      <c r="C68" s="32" t="s">
        <v>65</v>
      </c>
      <c r="D68" s="32" t="s">
        <v>60</v>
      </c>
      <c r="E68" s="32" t="s">
        <v>283</v>
      </c>
      <c r="F68" s="32" t="s">
        <v>64</v>
      </c>
      <c r="G68" s="32" t="s">
        <v>60</v>
      </c>
      <c r="H68" s="32" t="s">
        <v>225</v>
      </c>
      <c r="I68" s="32" t="s">
        <v>140</v>
      </c>
      <c r="J68" s="31">
        <v>1200</v>
      </c>
      <c r="K68" s="151"/>
    </row>
    <row r="69" spans="1:11" ht="26.25" x14ac:dyDescent="0.25">
      <c r="A69" s="37" t="s">
        <v>229</v>
      </c>
      <c r="B69" s="148">
        <v>650</v>
      </c>
      <c r="C69" s="130" t="s">
        <v>65</v>
      </c>
      <c r="D69" s="101" t="s">
        <v>60</v>
      </c>
      <c r="E69" s="101" t="s">
        <v>283</v>
      </c>
      <c r="F69" s="101" t="s">
        <v>64</v>
      </c>
      <c r="G69" s="101" t="s">
        <v>63</v>
      </c>
      <c r="H69" s="101" t="s">
        <v>163</v>
      </c>
      <c r="I69" s="101" t="s">
        <v>62</v>
      </c>
      <c r="J69" s="31">
        <f>J70</f>
        <v>437.5</v>
      </c>
      <c r="K69" s="151"/>
    </row>
    <row r="70" spans="1:11" x14ac:dyDescent="0.25">
      <c r="A70" s="103" t="s">
        <v>39</v>
      </c>
      <c r="B70" s="148">
        <v>650</v>
      </c>
      <c r="C70" s="130" t="s">
        <v>65</v>
      </c>
      <c r="D70" s="101" t="s">
        <v>60</v>
      </c>
      <c r="E70" s="101" t="s">
        <v>283</v>
      </c>
      <c r="F70" s="101" t="s">
        <v>64</v>
      </c>
      <c r="G70" s="101" t="s">
        <v>63</v>
      </c>
      <c r="H70" s="101" t="s">
        <v>163</v>
      </c>
      <c r="I70" s="101" t="s">
        <v>140</v>
      </c>
      <c r="J70" s="31">
        <v>437.5</v>
      </c>
      <c r="K70" s="151"/>
    </row>
    <row r="71" spans="1:11" x14ac:dyDescent="0.25">
      <c r="A71" s="127" t="s">
        <v>244</v>
      </c>
      <c r="B71" s="150">
        <v>650</v>
      </c>
      <c r="C71" s="34" t="s">
        <v>65</v>
      </c>
      <c r="D71" s="34" t="s">
        <v>68</v>
      </c>
      <c r="E71" s="34" t="s">
        <v>61</v>
      </c>
      <c r="F71" s="34" t="s">
        <v>64</v>
      </c>
      <c r="G71" s="34" t="s">
        <v>61</v>
      </c>
      <c r="H71" s="34" t="s">
        <v>152</v>
      </c>
      <c r="I71" s="34" t="s">
        <v>62</v>
      </c>
      <c r="J71" s="30">
        <f>J72</f>
        <v>8978.4</v>
      </c>
      <c r="K71" s="151"/>
    </row>
    <row r="72" spans="1:11" ht="26.25" x14ac:dyDescent="0.25">
      <c r="A72" s="103" t="s">
        <v>229</v>
      </c>
      <c r="B72" s="148">
        <v>650</v>
      </c>
      <c r="C72" s="104" t="s">
        <v>65</v>
      </c>
      <c r="D72" s="104" t="s">
        <v>68</v>
      </c>
      <c r="E72" s="104" t="s">
        <v>289</v>
      </c>
      <c r="F72" s="104" t="s">
        <v>64</v>
      </c>
      <c r="G72" s="104" t="s">
        <v>63</v>
      </c>
      <c r="H72" s="104" t="s">
        <v>163</v>
      </c>
      <c r="I72" s="55" t="s">
        <v>62</v>
      </c>
      <c r="J72" s="43">
        <f>J73</f>
        <v>8978.4</v>
      </c>
      <c r="K72" s="151"/>
    </row>
    <row r="73" spans="1:11" ht="26.25" x14ac:dyDescent="0.25">
      <c r="A73" s="37" t="s">
        <v>131</v>
      </c>
      <c r="B73" s="148">
        <v>650</v>
      </c>
      <c r="C73" s="32" t="s">
        <v>65</v>
      </c>
      <c r="D73" s="32" t="s">
        <v>68</v>
      </c>
      <c r="E73" s="104" t="s">
        <v>289</v>
      </c>
      <c r="F73" s="55" t="s">
        <v>64</v>
      </c>
      <c r="G73" s="55" t="s">
        <v>63</v>
      </c>
      <c r="H73" s="55" t="s">
        <v>163</v>
      </c>
      <c r="I73" s="55" t="s">
        <v>74</v>
      </c>
      <c r="J73" s="43">
        <v>8978.4</v>
      </c>
      <c r="K73" s="151"/>
    </row>
    <row r="74" spans="1:11" x14ac:dyDescent="0.25">
      <c r="A74" s="129" t="s">
        <v>46</v>
      </c>
      <c r="B74" s="150">
        <v>650</v>
      </c>
      <c r="C74" s="34" t="s">
        <v>65</v>
      </c>
      <c r="D74" s="34" t="s">
        <v>164</v>
      </c>
      <c r="E74" s="34" t="s">
        <v>61</v>
      </c>
      <c r="F74" s="34" t="s">
        <v>64</v>
      </c>
      <c r="G74" s="34" t="s">
        <v>61</v>
      </c>
      <c r="H74" s="34" t="s">
        <v>152</v>
      </c>
      <c r="I74" s="34" t="s">
        <v>62</v>
      </c>
      <c r="J74" s="30">
        <f>J77+J75</f>
        <v>179.8</v>
      </c>
      <c r="K74" s="151"/>
    </row>
    <row r="75" spans="1:11" x14ac:dyDescent="0.25">
      <c r="A75" s="45" t="s">
        <v>47</v>
      </c>
      <c r="B75" s="148">
        <v>650</v>
      </c>
      <c r="C75" s="130" t="s">
        <v>65</v>
      </c>
      <c r="D75" s="101" t="s">
        <v>164</v>
      </c>
      <c r="E75" s="101" t="s">
        <v>265</v>
      </c>
      <c r="F75" s="101" t="s">
        <v>64</v>
      </c>
      <c r="G75" s="101" t="s">
        <v>60</v>
      </c>
      <c r="H75" s="101" t="s">
        <v>181</v>
      </c>
      <c r="I75" s="32" t="s">
        <v>62</v>
      </c>
      <c r="J75" s="31">
        <f>J76</f>
        <v>13</v>
      </c>
      <c r="K75" s="154"/>
    </row>
    <row r="76" spans="1:11" ht="25.5" x14ac:dyDescent="0.25">
      <c r="A76" s="45" t="s">
        <v>131</v>
      </c>
      <c r="B76" s="148">
        <v>650</v>
      </c>
      <c r="C76" s="130" t="s">
        <v>65</v>
      </c>
      <c r="D76" s="101" t="s">
        <v>164</v>
      </c>
      <c r="E76" s="101" t="s">
        <v>265</v>
      </c>
      <c r="F76" s="101" t="s">
        <v>64</v>
      </c>
      <c r="G76" s="101" t="s">
        <v>60</v>
      </c>
      <c r="H76" s="32" t="s">
        <v>181</v>
      </c>
      <c r="I76" s="32" t="s">
        <v>74</v>
      </c>
      <c r="J76" s="31">
        <v>13</v>
      </c>
      <c r="K76" s="154"/>
    </row>
    <row r="77" spans="1:11" x14ac:dyDescent="0.25">
      <c r="A77" s="45" t="s">
        <v>47</v>
      </c>
      <c r="B77" s="148">
        <v>650</v>
      </c>
      <c r="C77" s="130" t="s">
        <v>65</v>
      </c>
      <c r="D77" s="101" t="s">
        <v>164</v>
      </c>
      <c r="E77" s="101" t="s">
        <v>265</v>
      </c>
      <c r="F77" s="101" t="s">
        <v>64</v>
      </c>
      <c r="G77" s="101" t="s">
        <v>63</v>
      </c>
      <c r="H77" s="101" t="s">
        <v>181</v>
      </c>
      <c r="I77" s="32" t="s">
        <v>62</v>
      </c>
      <c r="J77" s="31">
        <f>J78</f>
        <v>166.8</v>
      </c>
      <c r="K77" s="151"/>
    </row>
    <row r="78" spans="1:11" ht="25.5" x14ac:dyDescent="0.25">
      <c r="A78" s="146" t="s">
        <v>131</v>
      </c>
      <c r="B78" s="148">
        <v>650</v>
      </c>
      <c r="C78" s="130" t="s">
        <v>65</v>
      </c>
      <c r="D78" s="101" t="s">
        <v>164</v>
      </c>
      <c r="E78" s="101" t="s">
        <v>265</v>
      </c>
      <c r="F78" s="101" t="s">
        <v>64</v>
      </c>
      <c r="G78" s="101" t="s">
        <v>63</v>
      </c>
      <c r="H78" s="32" t="s">
        <v>181</v>
      </c>
      <c r="I78" s="32" t="s">
        <v>74</v>
      </c>
      <c r="J78" s="31">
        <v>166.8</v>
      </c>
      <c r="K78" s="151"/>
    </row>
    <row r="79" spans="1:11" x14ac:dyDescent="0.25">
      <c r="A79" s="129" t="s">
        <v>227</v>
      </c>
      <c r="B79" s="150">
        <v>650</v>
      </c>
      <c r="C79" s="34" t="s">
        <v>65</v>
      </c>
      <c r="D79" s="34" t="s">
        <v>226</v>
      </c>
      <c r="E79" s="34" t="s">
        <v>61</v>
      </c>
      <c r="F79" s="34" t="s">
        <v>64</v>
      </c>
      <c r="G79" s="34" t="s">
        <v>64</v>
      </c>
      <c r="H79" s="34" t="s">
        <v>152</v>
      </c>
      <c r="I79" s="34" t="s">
        <v>62</v>
      </c>
      <c r="J79" s="30">
        <f>J80+J82</f>
        <v>310.60000000000002</v>
      </c>
      <c r="K79" s="151"/>
    </row>
    <row r="80" spans="1:11" ht="39" x14ac:dyDescent="0.25">
      <c r="A80" s="103" t="s">
        <v>246</v>
      </c>
      <c r="B80" s="148">
        <v>650</v>
      </c>
      <c r="C80" s="32" t="s">
        <v>65</v>
      </c>
      <c r="D80" s="32" t="s">
        <v>226</v>
      </c>
      <c r="E80" s="32" t="s">
        <v>270</v>
      </c>
      <c r="F80" s="32" t="s">
        <v>64</v>
      </c>
      <c r="G80" s="32" t="s">
        <v>63</v>
      </c>
      <c r="H80" s="32" t="s">
        <v>209</v>
      </c>
      <c r="I80" s="32" t="s">
        <v>62</v>
      </c>
      <c r="J80" s="31">
        <f>J81</f>
        <v>10.6</v>
      </c>
      <c r="K80" s="151"/>
    </row>
    <row r="81" spans="1:11" x14ac:dyDescent="0.25">
      <c r="A81" s="128" t="s">
        <v>84</v>
      </c>
      <c r="B81" s="148">
        <v>650</v>
      </c>
      <c r="C81" s="32" t="s">
        <v>65</v>
      </c>
      <c r="D81" s="32" t="s">
        <v>226</v>
      </c>
      <c r="E81" s="32" t="s">
        <v>270</v>
      </c>
      <c r="F81" s="32" t="s">
        <v>64</v>
      </c>
      <c r="G81" s="32" t="s">
        <v>63</v>
      </c>
      <c r="H81" s="32" t="s">
        <v>209</v>
      </c>
      <c r="I81" s="32" t="s">
        <v>188</v>
      </c>
      <c r="J81" s="31">
        <v>10.6</v>
      </c>
      <c r="K81" s="151"/>
    </row>
    <row r="82" spans="1:11" ht="26.25" x14ac:dyDescent="0.25">
      <c r="A82" s="103" t="s">
        <v>229</v>
      </c>
      <c r="B82" s="148">
        <v>650</v>
      </c>
      <c r="C82" s="131" t="s">
        <v>65</v>
      </c>
      <c r="D82" s="132" t="s">
        <v>226</v>
      </c>
      <c r="E82" s="132" t="s">
        <v>291</v>
      </c>
      <c r="F82" s="132" t="s">
        <v>64</v>
      </c>
      <c r="G82" s="132" t="s">
        <v>60</v>
      </c>
      <c r="H82" s="132" t="s">
        <v>163</v>
      </c>
      <c r="I82" s="132" t="s">
        <v>62</v>
      </c>
      <c r="J82" s="31">
        <f>J83</f>
        <v>300</v>
      </c>
      <c r="K82" s="151"/>
    </row>
    <row r="83" spans="1:11" ht="25.5" x14ac:dyDescent="0.25">
      <c r="A83" s="45" t="s">
        <v>131</v>
      </c>
      <c r="B83" s="148">
        <v>650</v>
      </c>
      <c r="C83" s="131" t="s">
        <v>65</v>
      </c>
      <c r="D83" s="132" t="s">
        <v>226</v>
      </c>
      <c r="E83" s="132" t="s">
        <v>291</v>
      </c>
      <c r="F83" s="132" t="s">
        <v>64</v>
      </c>
      <c r="G83" s="132" t="s">
        <v>60</v>
      </c>
      <c r="H83" s="132" t="s">
        <v>163</v>
      </c>
      <c r="I83" s="32" t="s">
        <v>74</v>
      </c>
      <c r="J83" s="31">
        <v>300</v>
      </c>
      <c r="K83" s="151"/>
    </row>
    <row r="84" spans="1:11" x14ac:dyDescent="0.25">
      <c r="A84" s="144" t="s">
        <v>48</v>
      </c>
      <c r="B84" s="149">
        <v>650</v>
      </c>
      <c r="C84" s="60" t="s">
        <v>69</v>
      </c>
      <c r="D84" s="60" t="s">
        <v>61</v>
      </c>
      <c r="E84" s="60" t="s">
        <v>61</v>
      </c>
      <c r="F84" s="60" t="s">
        <v>64</v>
      </c>
      <c r="G84" s="60" t="s">
        <v>61</v>
      </c>
      <c r="H84" s="60" t="s">
        <v>152</v>
      </c>
      <c r="I84" s="60" t="s">
        <v>62</v>
      </c>
      <c r="J84" s="38">
        <f>J85+J92+J99</f>
        <v>14145.3</v>
      </c>
      <c r="K84" s="151"/>
    </row>
    <row r="85" spans="1:11" ht="21" x14ac:dyDescent="0.25">
      <c r="A85" s="147" t="s">
        <v>49</v>
      </c>
      <c r="B85" s="150">
        <v>650</v>
      </c>
      <c r="C85" s="53" t="s">
        <v>69</v>
      </c>
      <c r="D85" s="53" t="s">
        <v>60</v>
      </c>
      <c r="E85" s="53" t="s">
        <v>61</v>
      </c>
      <c r="F85" s="53" t="s">
        <v>64</v>
      </c>
      <c r="G85" s="53" t="s">
        <v>61</v>
      </c>
      <c r="H85" s="53" t="s">
        <v>152</v>
      </c>
      <c r="I85" s="53" t="s">
        <v>62</v>
      </c>
      <c r="J85" s="30">
        <f>J86+J88+J90</f>
        <v>2474.1999999999998</v>
      </c>
      <c r="K85" s="151"/>
    </row>
    <row r="86" spans="1:11" ht="25.5" x14ac:dyDescent="0.25">
      <c r="A86" s="48" t="s">
        <v>229</v>
      </c>
      <c r="B86" s="148">
        <v>650</v>
      </c>
      <c r="C86" s="55" t="s">
        <v>69</v>
      </c>
      <c r="D86" s="55" t="s">
        <v>60</v>
      </c>
      <c r="E86" s="55" t="s">
        <v>293</v>
      </c>
      <c r="F86" s="55" t="s">
        <v>72</v>
      </c>
      <c r="G86" s="55" t="s">
        <v>60</v>
      </c>
      <c r="H86" s="55" t="s">
        <v>163</v>
      </c>
      <c r="I86" s="55" t="s">
        <v>62</v>
      </c>
      <c r="J86" s="43">
        <f>J87</f>
        <v>371</v>
      </c>
      <c r="K86" s="151"/>
    </row>
    <row r="87" spans="1:11" ht="25.5" x14ac:dyDescent="0.25">
      <c r="A87" s="45" t="s">
        <v>131</v>
      </c>
      <c r="B87" s="148">
        <v>650</v>
      </c>
      <c r="C87" s="55" t="s">
        <v>69</v>
      </c>
      <c r="D87" s="55" t="s">
        <v>60</v>
      </c>
      <c r="E87" s="55" t="s">
        <v>293</v>
      </c>
      <c r="F87" s="55" t="s">
        <v>72</v>
      </c>
      <c r="G87" s="55" t="s">
        <v>60</v>
      </c>
      <c r="H87" s="55" t="s">
        <v>163</v>
      </c>
      <c r="I87" s="55" t="s">
        <v>74</v>
      </c>
      <c r="J87" s="43">
        <v>371</v>
      </c>
      <c r="K87" s="151"/>
    </row>
    <row r="88" spans="1:11" ht="23.25" x14ac:dyDescent="0.25">
      <c r="A88" s="47" t="s">
        <v>294</v>
      </c>
      <c r="B88" s="148">
        <v>650</v>
      </c>
      <c r="C88" s="55" t="s">
        <v>69</v>
      </c>
      <c r="D88" s="55" t="s">
        <v>60</v>
      </c>
      <c r="E88" s="55" t="s">
        <v>293</v>
      </c>
      <c r="F88" s="55" t="s">
        <v>80</v>
      </c>
      <c r="G88" s="55" t="s">
        <v>60</v>
      </c>
      <c r="H88" s="55" t="s">
        <v>295</v>
      </c>
      <c r="I88" s="55" t="s">
        <v>62</v>
      </c>
      <c r="J88" s="43">
        <f>J89</f>
        <v>818</v>
      </c>
      <c r="K88" s="151"/>
    </row>
    <row r="89" spans="1:11" ht="39" x14ac:dyDescent="0.25">
      <c r="A89" s="47" t="s">
        <v>207</v>
      </c>
      <c r="B89" s="148">
        <v>650</v>
      </c>
      <c r="C89" s="55" t="s">
        <v>69</v>
      </c>
      <c r="D89" s="55" t="s">
        <v>60</v>
      </c>
      <c r="E89" s="55" t="s">
        <v>293</v>
      </c>
      <c r="F89" s="55" t="s">
        <v>80</v>
      </c>
      <c r="G89" s="55" t="s">
        <v>60</v>
      </c>
      <c r="H89" s="55" t="s">
        <v>295</v>
      </c>
      <c r="I89" s="55" t="s">
        <v>183</v>
      </c>
      <c r="J89" s="43">
        <v>818</v>
      </c>
      <c r="K89" s="151"/>
    </row>
    <row r="90" spans="1:11" ht="25.5" x14ac:dyDescent="0.25">
      <c r="A90" s="45" t="s">
        <v>229</v>
      </c>
      <c r="B90" s="148">
        <v>650</v>
      </c>
      <c r="C90" s="130" t="s">
        <v>69</v>
      </c>
      <c r="D90" s="101" t="s">
        <v>60</v>
      </c>
      <c r="E90" s="101" t="s">
        <v>293</v>
      </c>
      <c r="F90" s="104" t="s">
        <v>75</v>
      </c>
      <c r="G90" s="104" t="s">
        <v>60</v>
      </c>
      <c r="H90" s="104" t="s">
        <v>163</v>
      </c>
      <c r="I90" s="101" t="s">
        <v>62</v>
      </c>
      <c r="J90" s="43">
        <f>J91</f>
        <v>1285.2</v>
      </c>
      <c r="K90" s="151"/>
    </row>
    <row r="91" spans="1:11" ht="25.5" x14ac:dyDescent="0.25">
      <c r="A91" s="45" t="s">
        <v>131</v>
      </c>
      <c r="B91" s="148">
        <v>650</v>
      </c>
      <c r="C91" s="130" t="s">
        <v>69</v>
      </c>
      <c r="D91" s="101" t="s">
        <v>60</v>
      </c>
      <c r="E91" s="101" t="s">
        <v>293</v>
      </c>
      <c r="F91" s="104" t="s">
        <v>75</v>
      </c>
      <c r="G91" s="104" t="s">
        <v>60</v>
      </c>
      <c r="H91" s="104" t="s">
        <v>163</v>
      </c>
      <c r="I91" s="101" t="s">
        <v>74</v>
      </c>
      <c r="J91" s="43">
        <v>1285.2</v>
      </c>
      <c r="K91" s="151"/>
    </row>
    <row r="92" spans="1:11" x14ac:dyDescent="0.25">
      <c r="A92" s="129" t="s">
        <v>51</v>
      </c>
      <c r="B92" s="150">
        <v>650</v>
      </c>
      <c r="C92" s="34" t="s">
        <v>69</v>
      </c>
      <c r="D92" s="34" t="s">
        <v>63</v>
      </c>
      <c r="E92" s="34" t="s">
        <v>61</v>
      </c>
      <c r="F92" s="34" t="s">
        <v>64</v>
      </c>
      <c r="G92" s="34" t="s">
        <v>61</v>
      </c>
      <c r="H92" s="34" t="s">
        <v>152</v>
      </c>
      <c r="I92" s="34" t="s">
        <v>62</v>
      </c>
      <c r="J92" s="30">
        <f>J93+J95+J97</f>
        <v>9635.1</v>
      </c>
      <c r="K92" s="151"/>
    </row>
    <row r="93" spans="1:11" ht="64.5" x14ac:dyDescent="0.25">
      <c r="A93" s="37" t="s">
        <v>297</v>
      </c>
      <c r="B93" s="148">
        <v>650</v>
      </c>
      <c r="C93" s="55" t="s">
        <v>69</v>
      </c>
      <c r="D93" s="55" t="s">
        <v>63</v>
      </c>
      <c r="E93" s="55" t="s">
        <v>293</v>
      </c>
      <c r="F93" s="55" t="s">
        <v>66</v>
      </c>
      <c r="G93" s="55" t="s">
        <v>60</v>
      </c>
      <c r="H93" s="104" t="s">
        <v>163</v>
      </c>
      <c r="I93" s="55" t="s">
        <v>62</v>
      </c>
      <c r="J93" s="43">
        <f>J94</f>
        <v>300</v>
      </c>
      <c r="K93" s="151"/>
    </row>
    <row r="94" spans="1:11" ht="25.5" x14ac:dyDescent="0.25">
      <c r="A94" s="45" t="s">
        <v>131</v>
      </c>
      <c r="B94" s="148">
        <v>650</v>
      </c>
      <c r="C94" s="55" t="s">
        <v>69</v>
      </c>
      <c r="D94" s="55" t="s">
        <v>63</v>
      </c>
      <c r="E94" s="55" t="s">
        <v>293</v>
      </c>
      <c r="F94" s="55" t="s">
        <v>66</v>
      </c>
      <c r="G94" s="55" t="s">
        <v>60</v>
      </c>
      <c r="H94" s="104" t="s">
        <v>163</v>
      </c>
      <c r="I94" s="55" t="s">
        <v>74</v>
      </c>
      <c r="J94" s="43">
        <v>300</v>
      </c>
      <c r="K94" s="151"/>
    </row>
    <row r="95" spans="1:11" ht="23.25" x14ac:dyDescent="0.25">
      <c r="A95" s="47" t="s">
        <v>294</v>
      </c>
      <c r="B95" s="148">
        <v>650</v>
      </c>
      <c r="C95" s="105" t="s">
        <v>69</v>
      </c>
      <c r="D95" s="104" t="s">
        <v>63</v>
      </c>
      <c r="E95" s="104" t="s">
        <v>293</v>
      </c>
      <c r="F95" s="104" t="s">
        <v>80</v>
      </c>
      <c r="G95" s="105" t="s">
        <v>60</v>
      </c>
      <c r="H95" s="105" t="s">
        <v>295</v>
      </c>
      <c r="I95" s="104" t="s">
        <v>62</v>
      </c>
      <c r="J95" s="43">
        <f>J96</f>
        <v>9285.1</v>
      </c>
      <c r="K95" s="151"/>
    </row>
    <row r="96" spans="1:11" ht="39" x14ac:dyDescent="0.25">
      <c r="A96" s="47" t="s">
        <v>207</v>
      </c>
      <c r="B96" s="148">
        <v>650</v>
      </c>
      <c r="C96" s="55" t="s">
        <v>69</v>
      </c>
      <c r="D96" s="55" t="s">
        <v>63</v>
      </c>
      <c r="E96" s="55" t="s">
        <v>293</v>
      </c>
      <c r="F96" s="104" t="s">
        <v>80</v>
      </c>
      <c r="G96" s="105" t="s">
        <v>60</v>
      </c>
      <c r="H96" s="105" t="s">
        <v>295</v>
      </c>
      <c r="I96" s="55" t="s">
        <v>183</v>
      </c>
      <c r="J96" s="43">
        <v>9285.1</v>
      </c>
      <c r="K96" s="151"/>
    </row>
    <row r="97" spans="1:11" ht="26.25" x14ac:dyDescent="0.25">
      <c r="A97" s="103" t="s">
        <v>229</v>
      </c>
      <c r="B97" s="148">
        <v>650</v>
      </c>
      <c r="C97" s="32" t="s">
        <v>69</v>
      </c>
      <c r="D97" s="133" t="s">
        <v>63</v>
      </c>
      <c r="E97" s="101" t="s">
        <v>293</v>
      </c>
      <c r="F97" s="104" t="s">
        <v>75</v>
      </c>
      <c r="G97" s="104" t="s">
        <v>63</v>
      </c>
      <c r="H97" s="104" t="s">
        <v>163</v>
      </c>
      <c r="I97" s="133" t="s">
        <v>62</v>
      </c>
      <c r="J97" s="43">
        <f>J98</f>
        <v>50</v>
      </c>
      <c r="K97" s="151"/>
    </row>
    <row r="98" spans="1:11" ht="25.5" x14ac:dyDescent="0.25">
      <c r="A98" s="45" t="s">
        <v>131</v>
      </c>
      <c r="B98" s="148">
        <v>650</v>
      </c>
      <c r="C98" s="105" t="s">
        <v>69</v>
      </c>
      <c r="D98" s="104" t="s">
        <v>63</v>
      </c>
      <c r="E98" s="104" t="s">
        <v>293</v>
      </c>
      <c r="F98" s="104" t="s">
        <v>75</v>
      </c>
      <c r="G98" s="104" t="s">
        <v>63</v>
      </c>
      <c r="H98" s="104" t="s">
        <v>163</v>
      </c>
      <c r="I98" s="55" t="s">
        <v>74</v>
      </c>
      <c r="J98" s="43">
        <v>50</v>
      </c>
      <c r="K98" s="151"/>
    </row>
    <row r="99" spans="1:11" x14ac:dyDescent="0.25">
      <c r="A99" s="129" t="s">
        <v>52</v>
      </c>
      <c r="B99" s="150">
        <v>650</v>
      </c>
      <c r="C99" s="34" t="s">
        <v>69</v>
      </c>
      <c r="D99" s="34" t="s">
        <v>67</v>
      </c>
      <c r="E99" s="34" t="s">
        <v>61</v>
      </c>
      <c r="F99" s="34" t="s">
        <v>64</v>
      </c>
      <c r="G99" s="34" t="s">
        <v>61</v>
      </c>
      <c r="H99" s="34" t="s">
        <v>152</v>
      </c>
      <c r="I99" s="34" t="s">
        <v>62</v>
      </c>
      <c r="J99" s="30">
        <f>J100+J102</f>
        <v>2036</v>
      </c>
      <c r="K99" s="151"/>
    </row>
    <row r="100" spans="1:11" ht="26.25" x14ac:dyDescent="0.25">
      <c r="A100" s="103" t="s">
        <v>229</v>
      </c>
      <c r="B100" s="148">
        <v>650</v>
      </c>
      <c r="C100" s="131" t="s">
        <v>69</v>
      </c>
      <c r="D100" s="132" t="s">
        <v>67</v>
      </c>
      <c r="E100" s="132" t="s">
        <v>256</v>
      </c>
      <c r="F100" s="132" t="s">
        <v>64</v>
      </c>
      <c r="G100" s="132" t="s">
        <v>60</v>
      </c>
      <c r="H100" s="132" t="s">
        <v>163</v>
      </c>
      <c r="I100" s="131" t="s">
        <v>62</v>
      </c>
      <c r="J100" s="31">
        <f>J101</f>
        <v>400</v>
      </c>
      <c r="K100" s="151"/>
    </row>
    <row r="101" spans="1:11" ht="26.25" x14ac:dyDescent="0.25">
      <c r="A101" s="103" t="s">
        <v>131</v>
      </c>
      <c r="B101" s="148">
        <v>650</v>
      </c>
      <c r="C101" s="131" t="s">
        <v>69</v>
      </c>
      <c r="D101" s="132" t="s">
        <v>67</v>
      </c>
      <c r="E101" s="132" t="s">
        <v>256</v>
      </c>
      <c r="F101" s="132" t="s">
        <v>64</v>
      </c>
      <c r="G101" s="132" t="s">
        <v>60</v>
      </c>
      <c r="H101" s="132" t="s">
        <v>163</v>
      </c>
      <c r="I101" s="131" t="s">
        <v>74</v>
      </c>
      <c r="J101" s="31">
        <v>400</v>
      </c>
      <c r="K101" s="151"/>
    </row>
    <row r="102" spans="1:11" ht="26.25" x14ac:dyDescent="0.25">
      <c r="A102" s="103" t="s">
        <v>229</v>
      </c>
      <c r="B102" s="148">
        <v>650</v>
      </c>
      <c r="C102" s="131" t="s">
        <v>69</v>
      </c>
      <c r="D102" s="132" t="s">
        <v>67</v>
      </c>
      <c r="E102" s="132" t="s">
        <v>256</v>
      </c>
      <c r="F102" s="132" t="s">
        <v>64</v>
      </c>
      <c r="G102" s="132" t="s">
        <v>63</v>
      </c>
      <c r="H102" s="132" t="s">
        <v>163</v>
      </c>
      <c r="I102" s="132" t="s">
        <v>62</v>
      </c>
      <c r="J102" s="31">
        <f>J103</f>
        <v>1636</v>
      </c>
      <c r="K102" s="151"/>
    </row>
    <row r="103" spans="1:11" ht="26.25" x14ac:dyDescent="0.25">
      <c r="A103" s="103" t="s">
        <v>131</v>
      </c>
      <c r="B103" s="148">
        <v>650</v>
      </c>
      <c r="C103" s="131" t="s">
        <v>69</v>
      </c>
      <c r="D103" s="132" t="s">
        <v>67</v>
      </c>
      <c r="E103" s="132" t="s">
        <v>256</v>
      </c>
      <c r="F103" s="132" t="s">
        <v>64</v>
      </c>
      <c r="G103" s="132" t="s">
        <v>63</v>
      </c>
      <c r="H103" s="132" t="s">
        <v>163</v>
      </c>
      <c r="I103" s="132" t="s">
        <v>74</v>
      </c>
      <c r="J103" s="31">
        <v>1636</v>
      </c>
      <c r="K103" s="151"/>
    </row>
    <row r="104" spans="1:11" x14ac:dyDescent="0.25">
      <c r="A104" s="139" t="s">
        <v>321</v>
      </c>
      <c r="B104" s="173">
        <v>650</v>
      </c>
      <c r="C104" s="138" t="s">
        <v>186</v>
      </c>
      <c r="D104" s="138" t="s">
        <v>61</v>
      </c>
      <c r="E104" s="138" t="s">
        <v>61</v>
      </c>
      <c r="F104" s="138" t="s">
        <v>64</v>
      </c>
      <c r="G104" s="138" t="s">
        <v>61</v>
      </c>
      <c r="H104" s="138" t="s">
        <v>152</v>
      </c>
      <c r="I104" s="138" t="s">
        <v>62</v>
      </c>
      <c r="J104" s="38">
        <f t="shared" ref="J104:K106" si="4">J105</f>
        <v>4.3</v>
      </c>
      <c r="K104" s="38">
        <f t="shared" si="4"/>
        <v>4.3</v>
      </c>
    </row>
    <row r="105" spans="1:11" x14ac:dyDescent="0.25">
      <c r="A105" s="127" t="s">
        <v>318</v>
      </c>
      <c r="B105" s="172">
        <v>650</v>
      </c>
      <c r="C105" s="136" t="s">
        <v>186</v>
      </c>
      <c r="D105" s="136" t="s">
        <v>69</v>
      </c>
      <c r="E105" s="136" t="s">
        <v>61</v>
      </c>
      <c r="F105" s="136" t="s">
        <v>64</v>
      </c>
      <c r="G105" s="136" t="s">
        <v>61</v>
      </c>
      <c r="H105" s="136" t="s">
        <v>152</v>
      </c>
      <c r="I105" s="136" t="s">
        <v>62</v>
      </c>
      <c r="J105" s="30">
        <f t="shared" si="4"/>
        <v>4.3</v>
      </c>
      <c r="K105" s="30">
        <f t="shared" si="4"/>
        <v>4.3</v>
      </c>
    </row>
    <row r="106" spans="1:11" ht="39" x14ac:dyDescent="0.25">
      <c r="A106" s="103" t="s">
        <v>319</v>
      </c>
      <c r="B106" s="148">
        <v>650</v>
      </c>
      <c r="C106" s="131" t="s">
        <v>186</v>
      </c>
      <c r="D106" s="131" t="s">
        <v>69</v>
      </c>
      <c r="E106" s="132" t="s">
        <v>256</v>
      </c>
      <c r="F106" s="132" t="s">
        <v>64</v>
      </c>
      <c r="G106" s="132" t="s">
        <v>60</v>
      </c>
      <c r="H106" s="131" t="s">
        <v>320</v>
      </c>
      <c r="I106" s="131" t="s">
        <v>62</v>
      </c>
      <c r="J106" s="31">
        <f t="shared" si="4"/>
        <v>4.3</v>
      </c>
      <c r="K106" s="31">
        <f t="shared" si="4"/>
        <v>4.3</v>
      </c>
    </row>
    <row r="107" spans="1:11" ht="26.25" x14ac:dyDescent="0.25">
      <c r="A107" s="37" t="s">
        <v>131</v>
      </c>
      <c r="B107" s="148">
        <v>650</v>
      </c>
      <c r="C107" s="131" t="s">
        <v>186</v>
      </c>
      <c r="D107" s="131" t="s">
        <v>69</v>
      </c>
      <c r="E107" s="132" t="s">
        <v>256</v>
      </c>
      <c r="F107" s="132" t="s">
        <v>64</v>
      </c>
      <c r="G107" s="132" t="s">
        <v>60</v>
      </c>
      <c r="H107" s="131" t="s">
        <v>320</v>
      </c>
      <c r="I107" s="131" t="s">
        <v>74</v>
      </c>
      <c r="J107" s="31">
        <v>4.3</v>
      </c>
      <c r="K107" s="31">
        <v>4.3</v>
      </c>
    </row>
    <row r="108" spans="1:11" x14ac:dyDescent="0.25">
      <c r="A108" s="139" t="s">
        <v>231</v>
      </c>
      <c r="B108" s="149">
        <v>650</v>
      </c>
      <c r="C108" s="138" t="s">
        <v>70</v>
      </c>
      <c r="D108" s="135" t="s">
        <v>61</v>
      </c>
      <c r="E108" s="135" t="s">
        <v>61</v>
      </c>
      <c r="F108" s="135" t="s">
        <v>64</v>
      </c>
      <c r="G108" s="135" t="s">
        <v>61</v>
      </c>
      <c r="H108" s="135" t="s">
        <v>152</v>
      </c>
      <c r="I108" s="135" t="s">
        <v>62</v>
      </c>
      <c r="J108" s="38">
        <f t="shared" ref="J108" si="5">J109</f>
        <v>100</v>
      </c>
      <c r="K108" s="151"/>
    </row>
    <row r="109" spans="1:11" x14ac:dyDescent="0.25">
      <c r="A109" s="127" t="s">
        <v>232</v>
      </c>
      <c r="B109" s="150">
        <v>650</v>
      </c>
      <c r="C109" s="136" t="s">
        <v>70</v>
      </c>
      <c r="D109" s="137" t="s">
        <v>60</v>
      </c>
      <c r="E109" s="137" t="s">
        <v>61</v>
      </c>
      <c r="F109" s="137" t="s">
        <v>64</v>
      </c>
      <c r="G109" s="137" t="s">
        <v>61</v>
      </c>
      <c r="H109" s="137" t="s">
        <v>152</v>
      </c>
      <c r="I109" s="137" t="s">
        <v>62</v>
      </c>
      <c r="J109" s="30">
        <f>J110</f>
        <v>100</v>
      </c>
      <c r="K109" s="151"/>
    </row>
    <row r="110" spans="1:11" x14ac:dyDescent="0.25">
      <c r="A110" s="37" t="s">
        <v>234</v>
      </c>
      <c r="B110" s="148">
        <v>650</v>
      </c>
      <c r="C110" s="131" t="s">
        <v>70</v>
      </c>
      <c r="D110" s="132" t="s">
        <v>60</v>
      </c>
      <c r="E110" s="132" t="s">
        <v>306</v>
      </c>
      <c r="F110" s="132" t="s">
        <v>64</v>
      </c>
      <c r="G110" s="132" t="s">
        <v>60</v>
      </c>
      <c r="H110" s="132" t="s">
        <v>171</v>
      </c>
      <c r="I110" s="132" t="s">
        <v>62</v>
      </c>
      <c r="J110" s="31">
        <f>J111</f>
        <v>100</v>
      </c>
      <c r="K110" s="151"/>
    </row>
    <row r="111" spans="1:11" ht="26.25" x14ac:dyDescent="0.25">
      <c r="A111" s="103" t="s">
        <v>131</v>
      </c>
      <c r="B111" s="148">
        <v>650</v>
      </c>
      <c r="C111" s="131" t="s">
        <v>70</v>
      </c>
      <c r="D111" s="132" t="s">
        <v>60</v>
      </c>
      <c r="E111" s="132" t="s">
        <v>306</v>
      </c>
      <c r="F111" s="132" t="s">
        <v>64</v>
      </c>
      <c r="G111" s="132" t="s">
        <v>60</v>
      </c>
      <c r="H111" s="132" t="s">
        <v>171</v>
      </c>
      <c r="I111" s="132" t="s">
        <v>74</v>
      </c>
      <c r="J111" s="31">
        <v>100</v>
      </c>
      <c r="K111" s="151"/>
    </row>
    <row r="112" spans="1:11" x14ac:dyDescent="0.25">
      <c r="A112" s="144" t="s">
        <v>53</v>
      </c>
      <c r="B112" s="149">
        <v>650</v>
      </c>
      <c r="C112" s="60" t="s">
        <v>164</v>
      </c>
      <c r="D112" s="60" t="s">
        <v>61</v>
      </c>
      <c r="E112" s="60" t="s">
        <v>61</v>
      </c>
      <c r="F112" s="60" t="s">
        <v>64</v>
      </c>
      <c r="G112" s="60" t="s">
        <v>61</v>
      </c>
      <c r="H112" s="60" t="s">
        <v>152</v>
      </c>
      <c r="I112" s="60" t="s">
        <v>62</v>
      </c>
      <c r="J112" s="38">
        <f>J113</f>
        <v>300</v>
      </c>
      <c r="K112" s="151"/>
    </row>
    <row r="113" spans="1:11" x14ac:dyDescent="0.25">
      <c r="A113" s="127" t="s">
        <v>54</v>
      </c>
      <c r="B113" s="150">
        <v>650</v>
      </c>
      <c r="C113" s="34" t="s">
        <v>164</v>
      </c>
      <c r="D113" s="34" t="s">
        <v>60</v>
      </c>
      <c r="E113" s="34" t="s">
        <v>61</v>
      </c>
      <c r="F113" s="34" t="s">
        <v>64</v>
      </c>
      <c r="G113" s="34" t="s">
        <v>61</v>
      </c>
      <c r="H113" s="34" t="s">
        <v>152</v>
      </c>
      <c r="I113" s="34" t="s">
        <v>62</v>
      </c>
      <c r="J113" s="30">
        <f>J114</f>
        <v>300</v>
      </c>
      <c r="K113" s="151"/>
    </row>
    <row r="114" spans="1:11" x14ac:dyDescent="0.25">
      <c r="A114" s="37" t="s">
        <v>38</v>
      </c>
      <c r="B114" s="148">
        <v>650</v>
      </c>
      <c r="C114" s="32" t="s">
        <v>164</v>
      </c>
      <c r="D114" s="32" t="s">
        <v>60</v>
      </c>
      <c r="E114" s="32" t="s">
        <v>265</v>
      </c>
      <c r="F114" s="32" t="s">
        <v>64</v>
      </c>
      <c r="G114" s="32" t="s">
        <v>67</v>
      </c>
      <c r="H114" s="32" t="s">
        <v>171</v>
      </c>
      <c r="I114" s="32" t="s">
        <v>62</v>
      </c>
      <c r="J114" s="31">
        <f>J115</f>
        <v>300</v>
      </c>
      <c r="K114" s="151"/>
    </row>
    <row r="115" spans="1:11" x14ac:dyDescent="0.25">
      <c r="A115" s="37" t="s">
        <v>333</v>
      </c>
      <c r="B115" s="148">
        <v>650</v>
      </c>
      <c r="C115" s="32" t="s">
        <v>164</v>
      </c>
      <c r="D115" s="32" t="s">
        <v>60</v>
      </c>
      <c r="E115" s="32" t="s">
        <v>265</v>
      </c>
      <c r="F115" s="32" t="s">
        <v>64</v>
      </c>
      <c r="G115" s="32" t="s">
        <v>67</v>
      </c>
      <c r="H115" s="32" t="s">
        <v>171</v>
      </c>
      <c r="I115" s="32" t="s">
        <v>332</v>
      </c>
      <c r="J115" s="31">
        <v>300</v>
      </c>
      <c r="K115" s="151"/>
    </row>
    <row r="116" spans="1:11" x14ac:dyDescent="0.25">
      <c r="A116" s="147" t="s">
        <v>57</v>
      </c>
      <c r="B116" s="148"/>
      <c r="C116" s="67"/>
      <c r="D116" s="67"/>
      <c r="E116" s="32"/>
      <c r="F116" s="32"/>
      <c r="G116" s="32"/>
      <c r="H116" s="32"/>
      <c r="I116" s="67"/>
      <c r="J116" s="30">
        <f>J11+J45+J49+J63+J84+J112+J108+J104</f>
        <v>68188.200000000012</v>
      </c>
      <c r="K116" s="30">
        <f>K11+K45+K49+K63+K84+K112+K108+K104</f>
        <v>548.69999999999993</v>
      </c>
    </row>
  </sheetData>
  <autoFilter ref="A9:K116" xr:uid="{00000000-0009-0000-0000-000008000000}"/>
  <mergeCells count="12">
    <mergeCell ref="K7:K8"/>
    <mergeCell ref="B7:B8"/>
    <mergeCell ref="A6:K6"/>
    <mergeCell ref="A1:A3"/>
    <mergeCell ref="J7:J8"/>
    <mergeCell ref="A7:A8"/>
    <mergeCell ref="C7:C8"/>
    <mergeCell ref="D7:D8"/>
    <mergeCell ref="E7:H7"/>
    <mergeCell ref="I7:I8"/>
    <mergeCell ref="G1:K3"/>
    <mergeCell ref="A4:K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15</vt:lpstr>
      <vt:lpstr>Приложение 16</vt:lpstr>
      <vt:lpstr>Приложение 17</vt:lpstr>
      <vt:lpstr>Приложение 18</vt:lpstr>
      <vt:lpstr>Приложение 19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2020-11-27T06:14:16Z</cp:lastPrinted>
  <dcterms:created xsi:type="dcterms:W3CDTF">2014-11-05T03:19:02Z</dcterms:created>
  <dcterms:modified xsi:type="dcterms:W3CDTF">2020-12-08T05:06:20Z</dcterms:modified>
</cp:coreProperties>
</file>